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 demploi" sheetId="1" r:id="rId4"/>
    <sheet state="visible" name="Evaluation par thématique" sheetId="2" r:id="rId5"/>
    <sheet state="visible" name="Résultats" sheetId="3" r:id="rId6"/>
  </sheets>
  <definedNames/>
  <calcPr/>
  <extLst>
    <ext uri="GoogleSheetsCustomDataVersion2">
      <go:sheetsCustomData xmlns:go="http://customooxmlschemas.google.com/" r:id="rId7" roundtripDataChecksum="AmJ+9naY3ub61capGYSITn3uSApuoo9NuKPdOZK0Ia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3">
      <text>
        <t xml:space="preserve">======
ID#AAABa7yiq40
tc={D5FA45A7-2D73-44F4-81DD-433EAC4CC02A}    (2024-12-26 14:31:25)
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note correspond à l'évaluation globale de la qualité des livrables. Chaque critère de notation vaut 0,2.
Une note de 5/5 signifie que tous les livrables ont été réalisés et que tous les critères de qualité sont remplis.</t>
      </text>
    </comment>
  </commentList>
  <extLst>
    <ext uri="GoogleSheetsCustomDataVersion2">
      <go:sheetsCustomData xmlns:go="http://customooxmlschemas.google.com/" r:id="rId1" roundtripDataSignature="AMtx7mjYoA3yYwekiF2YA2XaI4epGnrtLQ=="/>
    </ext>
  </extLst>
</comments>
</file>

<file path=xl/sharedStrings.xml><?xml version="1.0" encoding="utf-8"?>
<sst xmlns="http://schemas.openxmlformats.org/spreadsheetml/2006/main" count="104" uniqueCount="83">
  <si>
    <t>Evaluation exercice de crise cybersécurité</t>
  </si>
  <si>
    <t xml:space="preserve">Cette grille d'évaluation par thématique a pour but d'évaluer de manière objective le déroulé de l'exercice de crise cybersécurité ainsi que la réponse apportée par l'ensemble des joueurs.  
Elle est à remplir par l'observateur dans le cas où ce rôle est rempli dans la configuration donnée. Dans le cas contraire, l'évaluation sera conduite par l'animateur.  
Point d'attention : 
Il est nécessaire de remplir les réponses en mettant un "x", en minuscule, dans la case correspondante. 
Cette grille est composée de 6 thématiques principales : 
/ Méthodologie de gestion de crise : processus et règles mis en place du début à la fin de l'exercice pour faciliter le fonctionnement et la prise de décision au sein de la cellule
/ Organisation de la cellule : rôles et moyens de communication définis à l'intérieur de la cellule
/ Prise de décision : posture de prise d'information et d'analyse dans le but de faciliter la prise de décision et la mise en place d'un plan d'action
/ Réponse technique : recueil et analyse des informations techniques et partage des consignes / prises de décision aux équipes IT/SI
/ Réponse métier : anticipation des impacts métier et identification de moyens de travail dégradés
/ Compétences de gestion de crise de la cellule : savoir-être collectifs au sein de la cellule
Chaque thématique a un certain nombre de questions auxquelles il faut répondre. 
L'attribution de la note s'effectue de 0 à 3. 
L'échelle de notation : 
/ N/A : Non applicable 
/ 0 : Non réalisé
/ 1 : Peu satisfaisant 
/ 2 : Satisfaisant, des points à améliorer 
/ 3 : Très satisfaisant 
La grille comporte une thématique additionnelle : 
/ Traçabilité des actions réalisées
Cette thématique a pour but d'évaluer les livrables produits (main courante, plan d'action, plan de communication, etc.) ainsi que leur qualité. Pour information, la liste des livrables à produire lors d'une crise cybersécurité est précisée dans le kit animateur et participant. 
Cette catégorie a sa propre échelle : 
/ N/A : Non applicable 
/ 0 : Non fait 
/ 1 : Fait suite à une demande 
/ 2 : Fait spontanément 
/ 3 : Fait spontanément et partagé 
Compréhension des résultats : 
/ La moyenne totale correspond au niveau global de la cellule de crise durant l'exercice selon les 7 critères définis. Une moyenne proche de 3 signifie que la cellule a su gérer l'exercice de crise de manière adaptée, autonome et efficace. 
/ La qualité des livrables est calculée sur la base de 5 critères (synthétique, clair, complet, produit au bon moment, partagé avec les bons interlocuteurs). Plus les livrables sont de qualité, plus la note globale approchera les 100%. </t>
  </si>
  <si>
    <t xml:space="preserve">Date : 
Nom de la cellule : 
Nom de l'observateur : </t>
  </si>
  <si>
    <t xml:space="preserve">Indicateurs </t>
  </si>
  <si>
    <t>Notation</t>
  </si>
  <si>
    <t>Commentaires</t>
  </si>
  <si>
    <t>Non applicable</t>
  </si>
  <si>
    <t>Non réalisé</t>
  </si>
  <si>
    <t>Peu satisfaisant</t>
  </si>
  <si>
    <t>Satisfaisant, des points à améliorer</t>
  </si>
  <si>
    <t>Très satisfaisant</t>
  </si>
  <si>
    <t>N/A</t>
  </si>
  <si>
    <t>Méthodologie de gestion de crise</t>
  </si>
  <si>
    <t>Le déroulé classique de gestion de crise (briefing initial/alerte, qualification, gestion de la crise, clôture) a-t-il été bien suivi ?</t>
  </si>
  <si>
    <t>Le scénario de l'exercice a-t-il été bien compris ?</t>
  </si>
  <si>
    <t>Les faits ont-ils été pris en compte tout au long de l'exercice de crise ? (réalités métiers, remontées d'information des équipes de réponse à incident…)</t>
  </si>
  <si>
    <t>Les parties prenantes mobilisées et impliquées ont-ils été identifiées au cours de l'exercice de crise ? (RSSI, équipes métier, équipe de réponse à incident, direction de la communication, CNIL, Cert-Santé…)</t>
  </si>
  <si>
    <t xml:space="preserve">La cellule de crise a-t-elle cherché à obtenir des informations complémentaires dans le but d'approfondir la compréhension des évènements ? </t>
  </si>
  <si>
    <t>Le transfert d'information a-t-il été réalisé ? (entre les métiers et expertises et entre la cellule de crise et la direction et/ou les parties prenantes extérieures)</t>
  </si>
  <si>
    <t>La cellule de crise a-t-elle bien gérée la sortie de l'exercice de crise ? (rétablissement du fonctionnement du système d'information, reprise de l'activité de la structure, communication…)</t>
  </si>
  <si>
    <t xml:space="preserve">Les outils de gestion de crise ont-ils été utilisés (outils collaboratif, outil de diagnostic, annuaire de crise,…) ? </t>
  </si>
  <si>
    <t xml:space="preserve">Organisation de la cellule </t>
  </si>
  <si>
    <t>Les rôles ont-ils été répartis entre les joueurs ? (décisionnaire, expert métier, expert technique, communiquant…)</t>
  </si>
  <si>
    <t xml:space="preserve">La composition de la cellule a-t-elle bien été adaptée aux circonstances du scénario ? </t>
  </si>
  <si>
    <t xml:space="preserve">Le périmètre d'intervention de la cellule de crise (e.g. périmètre métier) a-t-il été défini ? </t>
  </si>
  <si>
    <t>Des points de situation réguliers ont-ils été organisés tout au long de l'exercice ?</t>
  </si>
  <si>
    <t xml:space="preserve">Prise de décision </t>
  </si>
  <si>
    <t>Les joueurs ont-ils anticipé les actions sans que l'animateur n'intervienne ?</t>
  </si>
  <si>
    <t>La cellule de crise a-t-elle pris en compte et analysé les informations collectées lors de l'exercice ?</t>
  </si>
  <si>
    <t xml:space="preserve">La cellule de crise a-t-elle défini une ligne de conduite et réalisé une priorisation des actions ? </t>
  </si>
  <si>
    <t xml:space="preserve">La cellule de crise a-t-elle anticipé les impacts sur les activités et le personnel de la structure de santé générés par les décisions prises par la cellule ?  </t>
  </si>
  <si>
    <t xml:space="preserve">L'analyse des informations a-t-elle été efficace : synthèse des actions déjà en cours, qualification de la situation (niveau de gravité) ? </t>
  </si>
  <si>
    <t xml:space="preserve">Les premières remontées d'information ont-elles fait l'objet de premières prises de décisions ? </t>
  </si>
  <si>
    <t xml:space="preserve">Les joueurs ont-ils vérifiés la fiabilité des informations reçues ? </t>
  </si>
  <si>
    <t xml:space="preserve">Réponse technique </t>
  </si>
  <si>
    <t xml:space="preserve">La cellule de crise a-t-elle adopté une posture de collecte proactive des informations techniques ? </t>
  </si>
  <si>
    <t xml:space="preserve">Les informations techniques ont-elles été analysées dans le but de comprendre ce qu'il se passait ? </t>
  </si>
  <si>
    <t>Le recueil des informations technique a-t-il permis à la cellule de pouvoir proposer des actions immédiates ?</t>
  </si>
  <si>
    <t>Réponse métier</t>
  </si>
  <si>
    <t>Les activités et outils les plus critiques de la structure ont-ils bien été identifiés ? (e.g. fonctionnement des services de réanimation, urgences, outils de gestion, système de chauffage, aérations…)</t>
  </si>
  <si>
    <t>La cellule de crise a-t-elle anticipé les impacts immédiats et à moyen terme générés par la situation de crise ? (e.g. personnels, services critiques, outils…)</t>
  </si>
  <si>
    <t>Des solutions de travail dégradées ont-elles été mises en place permettant la continuité ou la reprise d'activité des services ou outils les plus critiques ? (e.g. messagerie de secours, fiches de renseignement papier…)</t>
  </si>
  <si>
    <t>Compétences de gestion de crise de la cellule</t>
  </si>
  <si>
    <t xml:space="preserve">La cellule de crise était-elle impliquée dans l'exercice ? </t>
  </si>
  <si>
    <t>Les prises de parole étaient-elles légitimes et réfléchies ?</t>
  </si>
  <si>
    <t xml:space="preserve">La prise de parole était-elle bien partagée au sein de la cellule de crise ? </t>
  </si>
  <si>
    <t xml:space="preserve">La cellule de crise a-t-elle réussi à gérer les imprévus et adapter ses réactions à la situation ? </t>
  </si>
  <si>
    <t>L'entraide et l'esprit d'équipe ont-ils été garantis ?</t>
  </si>
  <si>
    <t xml:space="preserve">Le périmètre d'intervention de chaque membre au sein de la cellule a-t-il été respecté ? </t>
  </si>
  <si>
    <t>L'écoute au sein de la cellule de crise a-t-elle été favorisée ?</t>
  </si>
  <si>
    <t xml:space="preserve">La cellule de crise a-t-elle fait preuve d'autonomie ? </t>
  </si>
  <si>
    <t xml:space="preserve">La cellule de crise a-t-elle pu couvrir les sujets collectivement ? </t>
  </si>
  <si>
    <t>Communication en temps de crise</t>
  </si>
  <si>
    <t>Réalisation de communiqués en interne au fur et à mesure de l'évolution de la situation</t>
  </si>
  <si>
    <t>Réalisation de communiqués avec les instances nationales</t>
  </si>
  <si>
    <t>Réalisation de communiqués externes (notamment la presse)</t>
  </si>
  <si>
    <t>Non fait</t>
  </si>
  <si>
    <t xml:space="preserve">Fait suite à une demande </t>
  </si>
  <si>
    <t xml:space="preserve">Fait spontanément </t>
  </si>
  <si>
    <t>Fait spontanément et partagé</t>
  </si>
  <si>
    <t xml:space="preserve">Synthétique </t>
  </si>
  <si>
    <t>Clair/compréhensible par tous</t>
  </si>
  <si>
    <t>Complet</t>
  </si>
  <si>
    <t xml:space="preserve">Produit au bon moment </t>
  </si>
  <si>
    <t>Communiqué / partagé au bon interlocuteur</t>
  </si>
  <si>
    <t>Traçabilité des actions réalisées</t>
  </si>
  <si>
    <t>Qualité</t>
  </si>
  <si>
    <t>Plan d'action</t>
  </si>
  <si>
    <t>Suivi des actions/Main courante</t>
  </si>
  <si>
    <t>Plan de retour à la normale</t>
  </si>
  <si>
    <t>Messages de communication (communiqué de presse par exemple)</t>
  </si>
  <si>
    <t>Synthèse des points de situation</t>
  </si>
  <si>
    <t>Le détail des livrables est donné dans le kit animateur</t>
  </si>
  <si>
    <t>Satisfaisant</t>
  </si>
  <si>
    <t xml:space="preserve">Sous-total
Qualité </t>
  </si>
  <si>
    <t>Sous-total</t>
  </si>
  <si>
    <t>Organisation de la cellule</t>
  </si>
  <si>
    <t>Prise de décision</t>
  </si>
  <si>
    <t>MOYENNE TOTALE</t>
  </si>
  <si>
    <t>Qualité globale (en point)</t>
  </si>
  <si>
    <t>Qualité globale (en %)</t>
  </si>
  <si>
    <t>Total</t>
  </si>
  <si>
    <t>Qualité des livrables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</si>
</sst>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sz val="11.0"/>
      <color theme="1"/>
      <name val="Tahoma"/>
    </font>
    <font>
      <b/>
      <sz val="11.0"/>
      <color theme="1"/>
      <name val="Tahoma"/>
    </font>
    <font>
      <b/>
      <sz val="9.0"/>
      <color theme="1"/>
      <name val="Tahoma"/>
    </font>
    <font>
      <sz val="9.0"/>
      <color theme="1"/>
      <name val="Tahoma"/>
    </font>
    <font>
      <b/>
      <sz val="9.0"/>
      <color theme="0"/>
      <name val="Tahoma"/>
    </font>
    <font>
      <b/>
      <sz val="9.0"/>
      <color rgb="FF503078"/>
      <name val="Tahoma"/>
    </font>
    <font>
      <i/>
      <sz val="9.0"/>
      <color theme="1"/>
      <name val="Tahoma"/>
    </font>
    <font>
      <sz val="9.0"/>
      <color rgb="FFFF0000"/>
      <name val="Tahoma"/>
    </font>
    <font>
      <sz val="9.0"/>
      <color theme="0"/>
      <name val="Tahoma"/>
    </font>
    <font>
      <b/>
      <sz val="9.0"/>
      <color rgb="FFFFFFFF"/>
      <name val="Tahoma"/>
    </font>
    <font>
      <b/>
      <i/>
      <sz val="8.0"/>
      <color theme="1"/>
      <name val="Tahoma"/>
    </font>
    <font>
      <b/>
      <sz val="11.0"/>
      <color theme="0"/>
      <name val="Tahoma"/>
    </font>
    <font>
      <b/>
      <sz val="11.0"/>
      <color rgb="FFFFFFFF"/>
      <name val="Tahoma"/>
    </font>
    <font>
      <b/>
      <sz val="11.0"/>
      <color rgb="FF000000"/>
      <name val="Tahoma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9298"/>
        <bgColor rgb="FFF29298"/>
      </patternFill>
    </fill>
    <fill>
      <patternFill patternType="solid">
        <fgColor rgb="FF503078"/>
        <bgColor rgb="FF503078"/>
      </patternFill>
    </fill>
    <fill>
      <patternFill patternType="solid">
        <fgColor rgb="FFDBCEEB"/>
        <bgColor rgb="FFDBCEEB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E94C96"/>
        <bgColor rgb="FFE94C96"/>
      </patternFill>
    </fill>
    <fill>
      <patternFill patternType="solid">
        <fgColor rgb="FFF8EEF5"/>
        <bgColor rgb="FFF8EEF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72">
    <border/>
    <border>
      <left/>
      <right/>
      <top/>
      <bottom/>
    </border>
    <border>
      <left style="medium">
        <color rgb="FFF29298"/>
      </left>
      <top style="medium">
        <color rgb="FFF29298"/>
      </top>
      <bottom style="medium">
        <color rgb="FFF29298"/>
      </bottom>
    </border>
    <border>
      <top style="medium">
        <color rgb="FFF29298"/>
      </top>
      <bottom style="medium">
        <color rgb="FFF29298"/>
      </bottom>
    </border>
    <border>
      <right style="medium">
        <color rgb="FFF29298"/>
      </right>
      <top style="medium">
        <color rgb="FFF29298"/>
      </top>
      <bottom style="medium">
        <color rgb="FFF29298"/>
      </bottom>
    </border>
    <border>
      <left style="medium">
        <color rgb="FFF29298"/>
      </left>
      <top/>
    </border>
    <border>
      <top/>
    </border>
    <border>
      <right style="medium">
        <color rgb="FFF29298"/>
      </right>
      <top/>
    </border>
    <border>
      <left style="medium">
        <color rgb="FFF29298"/>
      </left>
    </border>
    <border>
      <right style="medium">
        <color rgb="FFF29298"/>
      </right>
    </border>
    <border>
      <left style="medium">
        <color rgb="FFF29298"/>
      </left>
      <bottom style="medium">
        <color rgb="FFF29298"/>
      </bottom>
    </border>
    <border>
      <bottom style="medium">
        <color rgb="FFF29298"/>
      </bottom>
    </border>
    <border>
      <right style="medium">
        <color rgb="FFF29298"/>
      </right>
      <bottom style="medium">
        <color rgb="FFF29298"/>
      </bottom>
    </border>
    <border>
      <left style="dotted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dotted">
        <color rgb="FF000000"/>
      </left>
      <right/>
      <top/>
      <bottom/>
    </border>
    <border>
      <left/>
      <right style="dotted">
        <color rgb="FF000000"/>
      </right>
      <top/>
      <bottom/>
    </border>
    <border>
      <left style="dotted">
        <color rgb="FF000000"/>
      </left>
      <top/>
      <bottom/>
    </border>
    <border>
      <top/>
      <bottom/>
    </border>
    <border>
      <right style="dotted">
        <color rgb="FF000000"/>
      </right>
      <top/>
      <bottom/>
    </border>
    <border>
      <left style="dotted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/>
      <right style="dotted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</border>
    <border>
      <left style="dotted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</border>
    <border>
      <left style="dotted">
        <color rgb="FF000000"/>
      </left>
      <right style="medium">
        <color rgb="FF000000"/>
      </right>
      <top style="medium">
        <color rgb="FF000000"/>
      </top>
    </border>
    <border>
      <left/>
      <right style="dotted">
        <color rgb="FF000000"/>
      </right>
    </border>
    <border>
      <left/>
      <right/>
      <bottom/>
    </border>
    <border>
      <left style="medium">
        <color rgb="FF000000"/>
      </left>
      <right style="dotted">
        <color rgb="FF000000"/>
      </right>
      <top/>
      <bottom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dotted">
        <color rgb="FF000000"/>
      </right>
      <top/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/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right/>
      <top/>
      <bottom style="dotted">
        <color rgb="FF000000"/>
      </bottom>
    </border>
    <border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1" numFmtId="0" xfId="0" applyAlignment="1" applyBorder="1" applyFont="1">
      <alignment horizontal="left" shrinkToFit="0" vertical="top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4" fontId="4" numFmtId="0" xfId="0" applyBorder="1" applyFill="1" applyFont="1"/>
    <xf borderId="14" fillId="4" fontId="4" numFmtId="0" xfId="0" applyBorder="1" applyFont="1"/>
    <xf borderId="14" fillId="4" fontId="4" numFmtId="0" xfId="0" applyAlignment="1" applyBorder="1" applyFont="1">
      <alignment shrinkToFit="0" wrapText="1"/>
    </xf>
    <xf borderId="15" fillId="4" fontId="4" numFmtId="0" xfId="0" applyBorder="1" applyFont="1"/>
    <xf borderId="16" fillId="4" fontId="4" numFmtId="0" xfId="0" applyBorder="1" applyFont="1"/>
    <xf borderId="1" fillId="4" fontId="4" numFmtId="0" xfId="0" applyBorder="1" applyFont="1"/>
    <xf borderId="1" fillId="4" fontId="4" numFmtId="0" xfId="0" applyAlignment="1" applyBorder="1" applyFont="1">
      <alignment shrinkToFit="0" wrapText="1"/>
    </xf>
    <xf borderId="17" fillId="4" fontId="4" numFmtId="0" xfId="0" applyBorder="1" applyFont="1"/>
    <xf borderId="18" fillId="2" fontId="5" numFmtId="0" xfId="0" applyAlignment="1" applyBorder="1" applyFont="1">
      <alignment horizontal="left" shrinkToFit="0" vertical="top" wrapText="1"/>
    </xf>
    <xf borderId="19" fillId="0" fontId="3" numFmtId="0" xfId="0" applyBorder="1" applyFont="1"/>
    <xf borderId="20" fillId="0" fontId="3" numFmtId="0" xfId="0" applyBorder="1" applyFont="1"/>
    <xf borderId="16" fillId="2" fontId="4" numFmtId="0" xfId="0" applyAlignment="1" applyBorder="1" applyFont="1">
      <alignment horizontal="left" vertical="top"/>
    </xf>
    <xf borderId="1" fillId="2" fontId="4" numFmtId="0" xfId="0" applyAlignment="1" applyBorder="1" applyFont="1">
      <alignment horizontal="left" vertical="top"/>
    </xf>
    <xf borderId="1" fillId="2" fontId="4" numFmtId="0" xfId="0" applyAlignment="1" applyBorder="1" applyFont="1">
      <alignment horizontal="left" shrinkToFit="0" vertical="top" wrapText="1"/>
    </xf>
    <xf borderId="17" fillId="2" fontId="4" numFmtId="0" xfId="0" applyAlignment="1" applyBorder="1" applyFont="1">
      <alignment horizontal="left" vertical="top"/>
    </xf>
    <xf borderId="21" fillId="5" fontId="6" numFmtId="0" xfId="0" applyAlignment="1" applyBorder="1" applyFill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5" fontId="6" numFmtId="0" xfId="0" applyAlignment="1" applyBorder="1" applyFont="1">
      <alignment horizontal="center"/>
    </xf>
    <xf borderId="25" fillId="5" fontId="6" numFmtId="0" xfId="0" applyAlignment="1" applyBorder="1" applyFont="1">
      <alignment horizontal="center"/>
    </xf>
    <xf borderId="26" fillId="2" fontId="6" numFmtId="0" xfId="0" applyAlignment="1" applyBorder="1" applyFont="1">
      <alignment horizontal="center"/>
    </xf>
    <xf borderId="27" fillId="2" fontId="6" numFmtId="0" xfId="0" applyAlignment="1" applyBorder="1" applyFont="1">
      <alignment horizontal="center"/>
    </xf>
    <xf borderId="28" fillId="2" fontId="6" numFmtId="0" xfId="0" applyAlignment="1" applyBorder="1" applyFont="1">
      <alignment horizontal="center"/>
    </xf>
    <xf borderId="29" fillId="2" fontId="7" numFmtId="0" xfId="0" applyAlignment="1" applyBorder="1" applyFont="1">
      <alignment horizontal="center" shrinkToFit="0" textRotation="65" wrapText="1"/>
    </xf>
    <xf borderId="30" fillId="0" fontId="7" numFmtId="0" xfId="0" applyAlignment="1" applyBorder="1" applyFont="1">
      <alignment horizontal="center" shrinkToFit="0" textRotation="65" wrapText="1"/>
    </xf>
    <xf borderId="31" fillId="0" fontId="7" numFmtId="0" xfId="0" applyAlignment="1" applyBorder="1" applyFont="1">
      <alignment horizontal="center" shrinkToFit="0" textRotation="65" wrapText="1"/>
    </xf>
    <xf borderId="32" fillId="0" fontId="7" numFmtId="0" xfId="0" applyAlignment="1" applyBorder="1" applyFont="1">
      <alignment horizontal="center" textRotation="65"/>
    </xf>
    <xf borderId="1" fillId="2" fontId="7" numFmtId="0" xfId="0" applyAlignment="1" applyBorder="1" applyFont="1">
      <alignment horizontal="center" textRotation="65"/>
    </xf>
    <xf borderId="0" fillId="0" fontId="7" numFmtId="0" xfId="0" applyAlignment="1" applyFont="1">
      <alignment horizontal="center" textRotation="65"/>
    </xf>
    <xf borderId="33" fillId="2" fontId="6" numFmtId="0" xfId="0" applyAlignment="1" applyBorder="1" applyFont="1">
      <alignment horizontal="center"/>
    </xf>
    <xf borderId="26" fillId="2" fontId="7" numFmtId="0" xfId="0" applyBorder="1" applyFont="1"/>
    <xf borderId="27" fillId="2" fontId="7" numFmtId="0" xfId="0" applyBorder="1" applyFont="1"/>
    <xf borderId="28" fillId="2" fontId="7" numFmtId="0" xfId="0" applyBorder="1" applyFont="1"/>
    <xf borderId="28" fillId="2" fontId="7" numFmtId="0" xfId="0" applyAlignment="1" applyBorder="1" applyFont="1">
      <alignment horizontal="center" shrinkToFit="0" vertical="center" wrapText="1"/>
    </xf>
    <xf borderId="34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shrinkToFit="0" vertical="center" wrapText="1"/>
    </xf>
    <xf borderId="35" fillId="6" fontId="7" numFmtId="0" xfId="0" applyAlignment="1" applyBorder="1" applyFill="1" applyFont="1">
      <alignment horizontal="center"/>
    </xf>
    <xf borderId="36" fillId="6" fontId="7" numFmtId="0" xfId="0" applyAlignment="1" applyBorder="1" applyFont="1">
      <alignment horizontal="center"/>
    </xf>
    <xf borderId="37" fillId="6" fontId="7" numFmtId="0" xfId="0" applyAlignment="1" applyBorder="1" applyFont="1">
      <alignment horizontal="center"/>
    </xf>
    <xf borderId="38" fillId="0" fontId="7" numFmtId="0" xfId="0" applyBorder="1" applyFont="1"/>
    <xf borderId="39" fillId="3" fontId="8" numFmtId="0" xfId="0" applyAlignment="1" applyBorder="1" applyFont="1">
      <alignment horizontal="center" vertical="center"/>
    </xf>
    <xf borderId="40" fillId="0" fontId="3" numFmtId="0" xfId="0" applyBorder="1" applyFont="1"/>
    <xf borderId="41" fillId="0" fontId="3" numFmtId="0" xfId="0" applyBorder="1" applyFont="1"/>
    <xf borderId="37" fillId="3" fontId="9" numFmtId="0" xfId="0" applyAlignment="1" applyBorder="1" applyFont="1">
      <alignment horizontal="center" shrinkToFit="0" wrapText="1"/>
    </xf>
    <xf borderId="42" fillId="3" fontId="7" numFmtId="0" xfId="0" applyAlignment="1" applyBorder="1" applyFont="1">
      <alignment shrinkToFit="0" wrapText="1"/>
    </xf>
    <xf borderId="35" fillId="3" fontId="7" numFmtId="0" xfId="0" applyAlignment="1" applyBorder="1" applyFont="1">
      <alignment shrinkToFit="0" wrapText="1"/>
    </xf>
    <xf borderId="43" fillId="6" fontId="7" numFmtId="0" xfId="0" applyAlignment="1" applyBorder="1" applyFont="1">
      <alignment horizontal="center"/>
    </xf>
    <xf borderId="1" fillId="6" fontId="7" numFmtId="0" xfId="0" applyAlignment="1" applyBorder="1" applyFont="1">
      <alignment horizontal="center"/>
    </xf>
    <xf borderId="44" fillId="6" fontId="7" numFmtId="0" xfId="0" applyAlignment="1" applyBorder="1" applyFont="1">
      <alignment horizontal="center"/>
    </xf>
    <xf borderId="25" fillId="3" fontId="8" numFmtId="0" xfId="0" applyAlignment="1" applyBorder="1" applyFont="1">
      <alignment horizontal="center"/>
    </xf>
    <xf borderId="45" fillId="0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left" shrinkToFit="0" vertical="center" wrapText="1"/>
    </xf>
    <xf borderId="23" fillId="0" fontId="7" numFmtId="0" xfId="0" applyAlignment="1" applyBorder="1" applyFont="1">
      <alignment horizontal="center" shrinkToFit="0" vertical="center" wrapText="1"/>
    </xf>
    <xf borderId="17" fillId="2" fontId="7" numFmtId="0" xfId="0" applyAlignment="1" applyBorder="1" applyFont="1">
      <alignment horizontal="center"/>
    </xf>
    <xf borderId="24" fillId="0" fontId="7" numFmtId="0" xfId="0" applyAlignment="1" applyBorder="1" applyFont="1">
      <alignment horizontal="left" vertical="center"/>
    </xf>
    <xf borderId="17" fillId="2" fontId="7" numFmtId="0" xfId="0" applyBorder="1" applyFont="1"/>
    <xf borderId="24" fillId="2" fontId="7" numFmtId="0" xfId="0" applyAlignment="1" applyBorder="1" applyFont="1">
      <alignment horizontal="left" shrinkToFit="0" vertical="center" wrapText="1"/>
    </xf>
    <xf borderId="37" fillId="2" fontId="7" numFmtId="0" xfId="0" applyAlignment="1" applyBorder="1" applyFont="1">
      <alignment horizontal="center" shrinkToFit="0" vertical="center" wrapText="1"/>
    </xf>
    <xf borderId="46" fillId="0" fontId="7" numFmtId="0" xfId="0" applyAlignment="1" applyBorder="1" applyFont="1">
      <alignment horizontal="center" shrinkToFit="0" vertical="center" wrapText="1"/>
    </xf>
    <xf borderId="47" fillId="0" fontId="7" numFmtId="0" xfId="0" applyAlignment="1" applyBorder="1" applyFont="1">
      <alignment horizontal="center" shrinkToFit="0" vertical="center" wrapText="1"/>
    </xf>
    <xf borderId="48" fillId="0" fontId="7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left" shrinkToFit="0" vertical="top" wrapText="1"/>
    </xf>
    <xf borderId="29" fillId="2" fontId="7" numFmtId="0" xfId="0" applyAlignment="1" applyBorder="1" applyFont="1">
      <alignment horizontal="center" shrinkToFit="0" vertical="center" wrapText="1"/>
    </xf>
    <xf borderId="49" fillId="0" fontId="7" numFmtId="0" xfId="0" applyAlignment="1" applyBorder="1" applyFont="1">
      <alignment horizontal="center"/>
    </xf>
    <xf borderId="24" fillId="6" fontId="10" numFmtId="0" xfId="0" applyAlignment="1" applyBorder="1" applyFont="1">
      <alignment horizontal="center"/>
    </xf>
    <xf borderId="38" fillId="0" fontId="3" numFmtId="0" xfId="0" applyBorder="1" applyFont="1"/>
    <xf borderId="21" fillId="3" fontId="8" numFmtId="0" xfId="0" applyAlignment="1" applyBorder="1" applyFont="1">
      <alignment horizontal="center" vertical="center"/>
    </xf>
    <xf borderId="28" fillId="3" fontId="8" numFmtId="0" xfId="0" applyAlignment="1" applyBorder="1" applyFont="1">
      <alignment horizontal="center" shrinkToFit="0" wrapText="1"/>
    </xf>
    <xf borderId="28" fillId="3" fontId="7" numFmtId="0" xfId="0" applyAlignment="1" applyBorder="1" applyFont="1">
      <alignment shrinkToFit="0" wrapText="1"/>
    </xf>
    <xf borderId="34" fillId="3" fontId="7" numFmtId="0" xfId="0" applyAlignment="1" applyBorder="1" applyFont="1">
      <alignment shrinkToFit="0" wrapText="1"/>
    </xf>
    <xf borderId="50" fillId="3" fontId="7" numFmtId="0" xfId="0" applyAlignment="1" applyBorder="1" applyFont="1">
      <alignment shrinkToFit="0" wrapText="1"/>
    </xf>
    <xf borderId="17" fillId="3" fontId="8" numFmtId="0" xfId="0" applyAlignment="1" applyBorder="1" applyFont="1">
      <alignment horizontal="center" vertical="center"/>
    </xf>
    <xf borderId="51" fillId="0" fontId="10" numFmtId="0" xfId="0" applyAlignment="1" applyBorder="1" applyFont="1">
      <alignment horizontal="center"/>
    </xf>
    <xf borderId="22" fillId="0" fontId="10" numFmtId="0" xfId="0" applyBorder="1" applyFont="1"/>
    <xf borderId="23" fillId="0" fontId="10" numFmtId="0" xfId="0" applyBorder="1" applyFont="1"/>
    <xf borderId="52" fillId="0" fontId="7" numFmtId="0" xfId="0" applyAlignment="1" applyBorder="1" applyFont="1">
      <alignment horizontal="center" vertical="center"/>
    </xf>
    <xf borderId="26" fillId="3" fontId="8" numFmtId="0" xfId="0" applyAlignment="1" applyBorder="1" applyFont="1">
      <alignment horizontal="left" vertical="center"/>
    </xf>
    <xf borderId="53" fillId="3" fontId="8" numFmtId="0" xfId="0" applyAlignment="1" applyBorder="1" applyFont="1">
      <alignment horizontal="center"/>
    </xf>
    <xf borderId="21" fillId="0" fontId="7" numFmtId="0" xfId="0" applyAlignment="1" applyBorder="1" applyFont="1">
      <alignment horizontal="center" vertical="center"/>
    </xf>
    <xf borderId="26" fillId="3" fontId="11" numFmtId="0" xfId="0" applyAlignment="1" applyBorder="1" applyFont="1">
      <alignment horizontal="center"/>
    </xf>
    <xf borderId="28" fillId="3" fontId="12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readingOrder="0" shrinkToFit="0" vertical="center" wrapText="1"/>
    </xf>
    <xf borderId="54" fillId="0" fontId="7" numFmtId="0" xfId="0" applyAlignment="1" applyBorder="1" applyFont="1">
      <alignment horizontal="center"/>
    </xf>
    <xf borderId="26" fillId="3" fontId="8" numFmtId="0" xfId="0" applyAlignment="1" applyBorder="1" applyFont="1">
      <alignment horizontal="center"/>
    </xf>
    <xf borderId="55" fillId="0" fontId="7" numFmtId="0" xfId="0" applyAlignment="1" applyBorder="1" applyFont="1">
      <alignment horizontal="center" vertical="center"/>
    </xf>
    <xf borderId="24" fillId="6" fontId="1" numFmtId="0" xfId="0" applyAlignment="1" applyBorder="1" applyFont="1">
      <alignment vertical="bottom"/>
    </xf>
    <xf borderId="1" fillId="7" fontId="1" numFmtId="0" xfId="0" applyAlignment="1" applyBorder="1" applyFill="1" applyFont="1">
      <alignment vertical="bottom"/>
    </xf>
    <xf borderId="26" fillId="3" fontId="1" numFmtId="0" xfId="0" applyAlignment="1" applyBorder="1" applyFont="1">
      <alignment vertical="bottom"/>
    </xf>
    <xf borderId="53" fillId="3" fontId="13" numFmtId="0" xfId="0" applyAlignment="1" applyBorder="1" applyFont="1">
      <alignment horizontal="center" readingOrder="0" vertical="bottom"/>
    </xf>
    <xf borderId="28" fillId="3" fontId="1" numFmtId="0" xfId="0" applyAlignment="1" applyBorder="1" applyFont="1">
      <alignment vertical="bottom"/>
    </xf>
    <xf borderId="34" fillId="3" fontId="1" numFmtId="0" xfId="0" applyAlignment="1" applyBorder="1" applyFont="1">
      <alignment vertical="bottom"/>
    </xf>
    <xf borderId="50" fillId="3" fontId="1" numFmtId="0" xfId="0" applyAlignment="1" applyBorder="1" applyFont="1">
      <alignment vertical="bottom"/>
    </xf>
    <xf borderId="43" fillId="6" fontId="1" numFmtId="0" xfId="0" applyAlignment="1" applyBorder="1" applyFont="1">
      <alignment vertical="bottom"/>
    </xf>
    <xf borderId="1" fillId="6" fontId="1" numFmtId="0" xfId="0" applyAlignment="1" applyBorder="1" applyFont="1">
      <alignment vertical="bottom"/>
    </xf>
    <xf borderId="44" fillId="6" fontId="1" numFmtId="0" xfId="0" applyAlignment="1" applyBorder="1" applyFont="1">
      <alignment vertical="bottom"/>
    </xf>
    <xf borderId="25" fillId="3" fontId="13" numFmtId="0" xfId="0" applyAlignment="1" applyBorder="1" applyFont="1">
      <alignment horizontal="center" vertical="bottom"/>
    </xf>
    <xf borderId="55" fillId="0" fontId="7" numFmtId="0" xfId="0" applyAlignment="1" applyBorder="1" applyFont="1">
      <alignment horizontal="center" readingOrder="0" vertical="center"/>
    </xf>
    <xf borderId="24" fillId="2" fontId="7" numFmtId="0" xfId="0" applyAlignment="1" applyBorder="1" applyFont="1">
      <alignment horizontal="left" readingOrder="0" shrinkToFit="0" vertical="top" wrapText="1"/>
    </xf>
    <xf borderId="34" fillId="0" fontId="7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vertical="center"/>
    </xf>
    <xf borderId="56" fillId="2" fontId="7" numFmtId="0" xfId="0" applyAlignment="1" applyBorder="1" applyFont="1">
      <alignment horizontal="center"/>
    </xf>
    <xf borderId="57" fillId="3" fontId="4" numFmtId="0" xfId="0" applyBorder="1" applyFont="1"/>
    <xf borderId="57" fillId="3" fontId="4" numFmtId="0" xfId="0" applyAlignment="1" applyBorder="1" applyFont="1">
      <alignment shrinkToFit="0" wrapText="1"/>
    </xf>
    <xf borderId="33" fillId="3" fontId="4" numFmtId="0" xfId="0" applyBorder="1" applyFont="1"/>
    <xf borderId="28" fillId="2" fontId="7" numFmtId="0" xfId="0" applyAlignment="1" applyBorder="1" applyFont="1">
      <alignment horizontal="center" shrinkToFit="0" textRotation="65" wrapText="1"/>
    </xf>
    <xf borderId="34" fillId="0" fontId="7" numFmtId="0" xfId="0" applyAlignment="1" applyBorder="1" applyFont="1">
      <alignment horizontal="center" shrinkToFit="0" textRotation="65" wrapText="1"/>
    </xf>
    <xf borderId="24" fillId="0" fontId="7" numFmtId="0" xfId="0" applyAlignment="1" applyBorder="1" applyFont="1">
      <alignment horizontal="center" shrinkToFit="0" textRotation="65" wrapText="1"/>
    </xf>
    <xf borderId="35" fillId="6" fontId="7" numFmtId="0" xfId="0" applyAlignment="1" applyBorder="1" applyFont="1">
      <alignment horizontal="center" textRotation="65"/>
    </xf>
    <xf borderId="42" fillId="6" fontId="7" numFmtId="0" xfId="0" applyAlignment="1" applyBorder="1" applyFont="1">
      <alignment horizontal="center" textRotation="65"/>
    </xf>
    <xf borderId="26" fillId="3" fontId="8" numFmtId="0" xfId="0" applyAlignment="1" applyBorder="1" applyFont="1">
      <alignment horizontal="left"/>
    </xf>
    <xf borderId="24" fillId="6" fontId="7" numFmtId="0" xfId="0" applyAlignment="1" applyBorder="1" applyFont="1">
      <alignment horizontal="center" vertical="center"/>
    </xf>
    <xf borderId="52" fillId="0" fontId="7" numFmtId="0" xfId="0" applyAlignment="1" applyBorder="1" applyFont="1">
      <alignment horizontal="center"/>
    </xf>
    <xf borderId="43" fillId="2" fontId="7" numFmtId="0" xfId="0" applyAlignment="1" applyBorder="1" applyFont="1">
      <alignment horizontal="left"/>
    </xf>
    <xf borderId="36" fillId="2" fontId="7" numFmtId="0" xfId="0" applyAlignment="1" applyBorder="1" applyFont="1">
      <alignment horizontal="left"/>
    </xf>
    <xf borderId="37" fillId="2" fontId="7" numFmtId="0" xfId="0" applyAlignment="1" applyBorder="1" applyFont="1">
      <alignment horizontal="left"/>
    </xf>
    <xf borderId="34" fillId="6" fontId="7" numFmtId="0" xfId="0" applyAlignment="1" applyBorder="1" applyFont="1">
      <alignment horizontal="center" vertical="center"/>
    </xf>
    <xf borderId="58" fillId="2" fontId="7" numFmtId="0" xfId="0" applyBorder="1" applyFont="1"/>
    <xf borderId="59" fillId="0" fontId="7" numFmtId="0" xfId="0" applyAlignment="1" applyBorder="1" applyFont="1">
      <alignment horizontal="center"/>
    </xf>
    <xf borderId="50" fillId="2" fontId="7" numFmtId="0" xfId="0" applyBorder="1" applyFont="1"/>
    <xf borderId="27" fillId="2" fontId="7" numFmtId="0" xfId="0" applyAlignment="1" applyBorder="1" applyFont="1">
      <alignment horizontal="left"/>
    </xf>
    <xf borderId="28" fillId="2" fontId="7" numFmtId="0" xfId="0" applyAlignment="1" applyBorder="1" applyFont="1">
      <alignment horizontal="left"/>
    </xf>
    <xf borderId="34" fillId="2" fontId="7" numFmtId="0" xfId="0" applyAlignment="1" applyBorder="1" applyFont="1">
      <alignment horizontal="center" shrinkToFit="0" vertical="center" wrapText="1"/>
    </xf>
    <xf borderId="60" fillId="2" fontId="7" numFmtId="0" xfId="0" applyBorder="1" applyFont="1"/>
    <xf borderId="28" fillId="2" fontId="6" numFmtId="0" xfId="0" applyAlignment="1" applyBorder="1" applyFont="1">
      <alignment horizontal="center" shrinkToFit="0" vertical="center" wrapText="1"/>
    </xf>
    <xf borderId="50" fillId="2" fontId="7" numFmtId="0" xfId="0" applyAlignment="1" applyBorder="1" applyFont="1">
      <alignment horizontal="left"/>
    </xf>
    <xf borderId="61" fillId="2" fontId="7" numFmtId="0" xfId="0" applyBorder="1" applyFont="1"/>
    <xf borderId="24" fillId="3" fontId="14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shrinkToFit="0" wrapText="1"/>
    </xf>
    <xf borderId="0" fillId="0" fontId="4" numFmtId="0" xfId="0" applyFont="1"/>
    <xf borderId="1" fillId="2" fontId="1" numFmtId="0" xfId="0" applyAlignment="1" applyBorder="1" applyFont="1">
      <alignment shrinkToFit="0" wrapText="1"/>
    </xf>
    <xf borderId="62" fillId="8" fontId="15" numFmtId="0" xfId="0" applyAlignment="1" applyBorder="1" applyFill="1" applyFont="1">
      <alignment horizontal="center" vertical="center"/>
    </xf>
    <xf borderId="63" fillId="8" fontId="15" numFmtId="0" xfId="0" applyAlignment="1" applyBorder="1" applyFont="1">
      <alignment horizontal="center" shrinkToFit="0" vertical="center" wrapText="1"/>
    </xf>
    <xf borderId="64" fillId="8" fontId="15" numFmtId="0" xfId="0" applyAlignment="1" applyBorder="1" applyFont="1">
      <alignment horizontal="center" vertical="center"/>
    </xf>
    <xf borderId="65" fillId="0" fontId="3" numFmtId="0" xfId="0" applyBorder="1" applyFont="1"/>
    <xf borderId="66" fillId="8" fontId="15" numFmtId="0" xfId="0" applyAlignment="1" applyBorder="1" applyFont="1">
      <alignment horizontal="center" vertical="center"/>
    </xf>
    <xf borderId="66" fillId="8" fontId="8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62" fillId="8" fontId="15" numFmtId="0" xfId="0" applyAlignment="1" applyBorder="1" applyFont="1">
      <alignment horizontal="center" shrinkToFit="0" vertical="center" wrapText="1"/>
    </xf>
    <xf borderId="62" fillId="9" fontId="4" numFmtId="0" xfId="0" applyAlignment="1" applyBorder="1" applyFill="1" applyFont="1">
      <alignment horizontal="center" vertical="center"/>
    </xf>
    <xf borderId="62" fillId="10" fontId="4" numFmtId="0" xfId="0" applyAlignment="1" applyBorder="1" applyFill="1" applyFont="1">
      <alignment horizontal="center" vertical="center"/>
    </xf>
    <xf borderId="62" fillId="11" fontId="4" numFmtId="0" xfId="0" applyAlignment="1" applyBorder="1" applyFill="1" applyFont="1">
      <alignment horizontal="center" vertical="center"/>
    </xf>
    <xf borderId="62" fillId="2" fontId="4" numFmtId="0" xfId="0" applyAlignment="1" applyBorder="1" applyFont="1">
      <alignment horizontal="center" vertical="center"/>
    </xf>
    <xf borderId="62" fillId="11" fontId="5" numFmtId="0" xfId="0" applyAlignment="1" applyBorder="1" applyFont="1">
      <alignment horizontal="center" vertical="center"/>
    </xf>
    <xf borderId="62" fillId="8" fontId="16" numFmtId="0" xfId="0" applyAlignment="1" applyBorder="1" applyFont="1">
      <alignment horizontal="center" readingOrder="0" shrinkToFit="0" vertical="center" wrapText="1"/>
    </xf>
    <xf borderId="62" fillId="9" fontId="4" numFmtId="0" xfId="0" applyAlignment="1" applyBorder="1" applyFont="1">
      <alignment horizontal="center" readingOrder="0" vertical="center"/>
    </xf>
    <xf borderId="1" fillId="2" fontId="15" numFmtId="0" xfId="0" applyAlignment="1" applyBorder="1" applyFont="1">
      <alignment horizontal="center" shrinkToFit="0" vertical="center" wrapText="1"/>
    </xf>
    <xf borderId="13" fillId="8" fontId="15" numFmtId="0" xfId="0" applyAlignment="1" applyBorder="1" applyFont="1">
      <alignment vertical="center"/>
    </xf>
    <xf borderId="14" fillId="8" fontId="15" numFmtId="0" xfId="0" applyAlignment="1" applyBorder="1" applyFont="1">
      <alignment vertical="center"/>
    </xf>
    <xf borderId="15" fillId="8" fontId="15" numFmtId="0" xfId="0" applyAlignment="1" applyBorder="1" applyFont="1">
      <alignment vertical="center"/>
    </xf>
    <xf borderId="15" fillId="8" fontId="15" numFmtId="0" xfId="0" applyAlignment="1" applyBorder="1" applyFont="1">
      <alignment horizontal="center" vertical="center"/>
    </xf>
    <xf borderId="67" fillId="8" fontId="15" numFmtId="0" xfId="0" applyAlignment="1" applyBorder="1" applyFont="1">
      <alignment horizontal="center" vertical="center"/>
    </xf>
    <xf borderId="68" fillId="2" fontId="17" numFmtId="0" xfId="0" applyAlignment="1" applyBorder="1" applyFont="1">
      <alignment horizontal="center" shrinkToFit="0" vertical="center" wrapText="1"/>
    </xf>
    <xf borderId="69" fillId="0" fontId="3" numFmtId="0" xfId="0" applyBorder="1" applyFont="1"/>
    <xf borderId="70" fillId="0" fontId="3" numFmtId="0" xfId="0" applyBorder="1" applyFont="1"/>
    <xf borderId="1" fillId="2" fontId="5" numFmtId="0" xfId="0" applyAlignment="1" applyBorder="1" applyFont="1">
      <alignment horizontal="center" shrinkToFit="0" vertical="center" wrapText="1"/>
    </xf>
    <xf borderId="1" fillId="8" fontId="15" numFmtId="0" xfId="0" applyAlignment="1" applyBorder="1" applyFont="1">
      <alignment horizontal="center" shrinkToFit="0" vertical="center" wrapText="1"/>
    </xf>
    <xf borderId="64" fillId="9" fontId="4" numFmtId="0" xfId="0" applyAlignment="1" applyBorder="1" applyFont="1">
      <alignment horizontal="center" vertical="center"/>
    </xf>
    <xf borderId="71" fillId="0" fontId="3" numFmtId="0" xfId="0" applyBorder="1" applyFont="1"/>
    <xf borderId="67" fillId="11" fontId="5" numFmtId="9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Qualité des livrables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'Résultats'!$K$13</c:f>
              <c:numCache/>
            </c:numRef>
          </c:val>
        </c:ser>
        <c:ser>
          <c:idx val="1"/>
          <c:order val="1"/>
          <c:spPr>
            <a:solidFill>
              <a:srgbClr val="B79DD8"/>
            </a:solidFill>
            <a:ln cmpd="sng">
              <a:solidFill>
                <a:srgbClr val="000000"/>
              </a:solidFill>
            </a:ln>
          </c:spPr>
          <c:val>
            <c:numRef>
              <c:f>'Résultats'!$J$13</c:f>
              <c:numCache/>
            </c:numRef>
          </c:val>
        </c:ser>
        <c:axId val="1135983826"/>
        <c:axId val="854750062"/>
      </c:barChart>
      <c:catAx>
        <c:axId val="11359838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4750062"/>
      </c:catAx>
      <c:valAx>
        <c:axId val="85475006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35983826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Diagramme de comparaison des résultats par thématique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DAADCE"/>
              </a:solidFill>
            </a:ln>
          </c:spPr>
          <c:marker>
            <c:symbol val="none"/>
          </c:marker>
          <c:cat>
            <c:strRef>
              <c:f>'Résultats'!$A$3:$A$10</c:f>
            </c:strRef>
          </c:cat>
          <c:val>
            <c:numRef>
              <c:f>'Résultats'!$K$3:$K$10</c:f>
              <c:numCache/>
            </c:numRef>
          </c:val>
          <c:smooth val="1"/>
        </c:ser>
        <c:axId val="1539955992"/>
        <c:axId val="491458176"/>
      </c:radarChart>
      <c:catAx>
        <c:axId val="153995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1458176"/>
      </c:catAx>
      <c:valAx>
        <c:axId val="491458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9955992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2</xdr:row>
      <xdr:rowOff>66675</xdr:rowOff>
    </xdr:from>
    <xdr:ext cx="476250" cy="371475"/>
    <xdr:pic>
      <xdr:nvPicPr>
        <xdr:cNvPr descr="Text&#10;&#10;Description automatically generate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2</xdr:row>
      <xdr:rowOff>57150</xdr:rowOff>
    </xdr:from>
    <xdr:ext cx="438150" cy="3524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219075</xdr:colOff>
      <xdr:row>11</xdr:row>
      <xdr:rowOff>142875</xdr:rowOff>
    </xdr:from>
    <xdr:ext cx="4229100" cy="1990725"/>
    <xdr:graphicFrame>
      <xdr:nvGraphicFramePr>
        <xdr:cNvPr id="17763722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238125</xdr:colOff>
      <xdr:row>0</xdr:row>
      <xdr:rowOff>114300</xdr:rowOff>
    </xdr:from>
    <xdr:ext cx="4200525" cy="3048000"/>
    <xdr:graphicFrame>
      <xdr:nvGraphicFramePr>
        <xdr:cNvPr id="7189108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AADCE"/>
      </a:accent1>
      <a:accent2>
        <a:srgbClr val="F28DBC"/>
      </a:accent2>
      <a:accent3>
        <a:srgbClr val="A5A5A5"/>
      </a:accent3>
      <a:accent4>
        <a:srgbClr val="EB5B65"/>
      </a:accent4>
      <a:accent5>
        <a:srgbClr val="E94C96"/>
      </a:accent5>
      <a:accent6>
        <a:srgbClr val="FF9900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5" width="24.71"/>
    <col customWidth="1" min="6" max="6" width="7.0"/>
    <col customWidth="1" min="7" max="26" width="10.71"/>
  </cols>
  <sheetData>
    <row r="1" ht="14.25" customHeight="1">
      <c r="A1" s="1"/>
      <c r="B1" s="1"/>
      <c r="C1" s="1"/>
      <c r="D1" s="1"/>
      <c r="E1" s="1"/>
      <c r="F1" s="1"/>
    </row>
    <row r="2" ht="14.25" customHeight="1">
      <c r="A2" s="1"/>
      <c r="B2" s="1"/>
      <c r="C2" s="1"/>
      <c r="D2" s="1"/>
      <c r="E2" s="1"/>
      <c r="F2" s="1"/>
    </row>
    <row r="3" ht="42.0" customHeight="1">
      <c r="A3" s="1"/>
      <c r="B3" s="2" t="s">
        <v>0</v>
      </c>
      <c r="C3" s="3"/>
      <c r="D3" s="3"/>
      <c r="E3" s="4"/>
      <c r="F3" s="1"/>
    </row>
    <row r="4" ht="14.25" customHeight="1">
      <c r="A4" s="1"/>
      <c r="B4" s="5" t="s">
        <v>1</v>
      </c>
      <c r="C4" s="6"/>
      <c r="D4" s="6"/>
      <c r="E4" s="7"/>
      <c r="F4" s="1"/>
    </row>
    <row r="5" ht="14.25" customHeight="1">
      <c r="A5" s="1"/>
      <c r="B5" s="8"/>
      <c r="E5" s="9"/>
      <c r="F5" s="1"/>
    </row>
    <row r="6" ht="14.25" customHeight="1">
      <c r="A6" s="1"/>
      <c r="B6" s="8"/>
      <c r="E6" s="9"/>
      <c r="F6" s="1"/>
    </row>
    <row r="7" ht="14.25" customHeight="1">
      <c r="A7" s="1"/>
      <c r="B7" s="8"/>
      <c r="E7" s="9"/>
      <c r="F7" s="1"/>
    </row>
    <row r="8" ht="14.25" customHeight="1">
      <c r="A8" s="1"/>
      <c r="B8" s="8"/>
      <c r="E8" s="9"/>
      <c r="F8" s="1"/>
    </row>
    <row r="9" ht="14.25" customHeight="1">
      <c r="A9" s="1"/>
      <c r="B9" s="8"/>
      <c r="E9" s="9"/>
      <c r="F9" s="1"/>
    </row>
    <row r="10" ht="14.25" customHeight="1">
      <c r="A10" s="1"/>
      <c r="B10" s="8"/>
      <c r="E10" s="9"/>
      <c r="F10" s="1"/>
    </row>
    <row r="11" ht="14.25" customHeight="1">
      <c r="A11" s="1"/>
      <c r="B11" s="8"/>
      <c r="E11" s="9"/>
      <c r="F11" s="1"/>
    </row>
    <row r="12" ht="14.25" customHeight="1">
      <c r="A12" s="1"/>
      <c r="B12" s="8"/>
      <c r="E12" s="9"/>
      <c r="F12" s="1"/>
    </row>
    <row r="13" ht="14.25" customHeight="1">
      <c r="A13" s="1"/>
      <c r="B13" s="8"/>
      <c r="E13" s="9"/>
      <c r="F13" s="1"/>
    </row>
    <row r="14" ht="14.25" customHeight="1">
      <c r="A14" s="1"/>
      <c r="B14" s="8"/>
      <c r="E14" s="9"/>
      <c r="F14" s="1"/>
    </row>
    <row r="15" ht="14.25" customHeight="1">
      <c r="A15" s="1"/>
      <c r="B15" s="8"/>
      <c r="E15" s="9"/>
      <c r="F15" s="1"/>
    </row>
    <row r="16" ht="14.25" customHeight="1">
      <c r="A16" s="1"/>
      <c r="B16" s="8"/>
      <c r="E16" s="9"/>
      <c r="F16" s="1"/>
    </row>
    <row r="17" ht="14.25" customHeight="1">
      <c r="A17" s="1"/>
      <c r="B17" s="8"/>
      <c r="E17" s="9"/>
      <c r="F17" s="1"/>
    </row>
    <row r="18" ht="14.25" customHeight="1">
      <c r="A18" s="1"/>
      <c r="B18" s="8"/>
      <c r="E18" s="9"/>
      <c r="F18" s="1"/>
    </row>
    <row r="19" ht="14.25" customHeight="1">
      <c r="A19" s="1"/>
      <c r="B19" s="8"/>
      <c r="E19" s="9"/>
      <c r="F19" s="1"/>
    </row>
    <row r="20" ht="14.25" customHeight="1">
      <c r="A20" s="1"/>
      <c r="B20" s="8"/>
      <c r="E20" s="9"/>
      <c r="F20" s="1"/>
    </row>
    <row r="21" ht="14.25" customHeight="1">
      <c r="A21" s="1"/>
      <c r="B21" s="8"/>
      <c r="E21" s="9"/>
      <c r="F21" s="1"/>
    </row>
    <row r="22" ht="14.25" customHeight="1">
      <c r="A22" s="1"/>
      <c r="B22" s="8"/>
      <c r="E22" s="9"/>
      <c r="F22" s="1"/>
    </row>
    <row r="23" ht="14.25" customHeight="1">
      <c r="A23" s="1"/>
      <c r="B23" s="8"/>
      <c r="E23" s="9"/>
      <c r="F23" s="1"/>
    </row>
    <row r="24" ht="14.25" customHeight="1">
      <c r="A24" s="1"/>
      <c r="B24" s="8"/>
      <c r="E24" s="9"/>
      <c r="F24" s="1"/>
    </row>
    <row r="25" ht="14.25" customHeight="1">
      <c r="A25" s="1"/>
      <c r="B25" s="8"/>
      <c r="E25" s="9"/>
      <c r="F25" s="1"/>
    </row>
    <row r="26" ht="14.25" customHeight="1">
      <c r="A26" s="1"/>
      <c r="B26" s="8"/>
      <c r="E26" s="9"/>
      <c r="F26" s="1"/>
    </row>
    <row r="27" ht="14.25" customHeight="1">
      <c r="A27" s="1"/>
      <c r="B27" s="8"/>
      <c r="E27" s="9"/>
      <c r="F27" s="1"/>
    </row>
    <row r="28" ht="14.25" customHeight="1">
      <c r="A28" s="1"/>
      <c r="B28" s="8"/>
      <c r="E28" s="9"/>
      <c r="F28" s="1"/>
    </row>
    <row r="29" ht="14.25" customHeight="1">
      <c r="A29" s="1"/>
      <c r="B29" s="8"/>
      <c r="E29" s="9"/>
      <c r="F29" s="1"/>
    </row>
    <row r="30" ht="14.25" customHeight="1">
      <c r="A30" s="1"/>
      <c r="B30" s="8"/>
      <c r="E30" s="9"/>
      <c r="F30" s="1"/>
    </row>
    <row r="31" ht="14.25" customHeight="1">
      <c r="A31" s="1"/>
      <c r="B31" s="8"/>
      <c r="E31" s="9"/>
      <c r="F31" s="1"/>
    </row>
    <row r="32" ht="14.25" customHeight="1">
      <c r="A32" s="1"/>
      <c r="B32" s="8"/>
      <c r="E32" s="9"/>
      <c r="F32" s="1"/>
    </row>
    <row r="33" ht="14.25" customHeight="1">
      <c r="A33" s="1"/>
      <c r="B33" s="8"/>
      <c r="E33" s="9"/>
      <c r="F33" s="1"/>
    </row>
    <row r="34" ht="14.25" customHeight="1">
      <c r="A34" s="1"/>
      <c r="B34" s="8"/>
      <c r="E34" s="9"/>
      <c r="F34" s="1"/>
    </row>
    <row r="35" ht="14.25" customHeight="1">
      <c r="A35" s="1"/>
      <c r="B35" s="8"/>
      <c r="E35" s="9"/>
      <c r="F35" s="1"/>
    </row>
    <row r="36" ht="14.25" customHeight="1">
      <c r="A36" s="1"/>
      <c r="B36" s="8"/>
      <c r="E36" s="9"/>
      <c r="F36" s="1"/>
    </row>
    <row r="37" ht="14.25" customHeight="1">
      <c r="A37" s="1"/>
      <c r="B37" s="8"/>
      <c r="E37" s="9"/>
      <c r="F37" s="1"/>
    </row>
    <row r="38" ht="14.25" customHeight="1">
      <c r="A38" s="1"/>
      <c r="B38" s="8"/>
      <c r="E38" s="9"/>
      <c r="F38" s="1"/>
    </row>
    <row r="39" ht="14.25" customHeight="1">
      <c r="A39" s="1"/>
      <c r="B39" s="8"/>
      <c r="E39" s="9"/>
      <c r="F39" s="1"/>
    </row>
    <row r="40" ht="14.25" customHeight="1">
      <c r="A40" s="1"/>
      <c r="B40" s="8"/>
      <c r="E40" s="9"/>
      <c r="F40" s="1"/>
    </row>
    <row r="41" ht="14.25" customHeight="1">
      <c r="A41" s="1"/>
      <c r="B41" s="8"/>
      <c r="E41" s="9"/>
      <c r="F41" s="1"/>
    </row>
    <row r="42" ht="14.25" customHeight="1">
      <c r="A42" s="1"/>
      <c r="B42" s="8"/>
      <c r="E42" s="9"/>
      <c r="F42" s="1"/>
    </row>
    <row r="43" ht="14.25" customHeight="1">
      <c r="A43" s="1"/>
      <c r="B43" s="8"/>
      <c r="E43" s="9"/>
      <c r="F43" s="1"/>
    </row>
    <row r="44" ht="14.25" customHeight="1">
      <c r="A44" s="1"/>
      <c r="B44" s="8"/>
      <c r="E44" s="9"/>
      <c r="F44" s="1"/>
    </row>
    <row r="45" ht="14.25" customHeight="1">
      <c r="A45" s="1"/>
      <c r="B45" s="8"/>
      <c r="E45" s="9"/>
      <c r="F45" s="1"/>
    </row>
    <row r="46" ht="14.25" customHeight="1">
      <c r="A46" s="1"/>
      <c r="B46" s="8"/>
      <c r="E46" s="9"/>
      <c r="F46" s="1"/>
    </row>
    <row r="47" ht="14.25" customHeight="1">
      <c r="A47" s="1"/>
      <c r="B47" s="8"/>
      <c r="E47" s="9"/>
      <c r="F47" s="1"/>
    </row>
    <row r="48" ht="74.25" customHeight="1">
      <c r="A48" s="1"/>
      <c r="B48" s="10"/>
      <c r="C48" s="11"/>
      <c r="D48" s="11"/>
      <c r="E48" s="12"/>
      <c r="F48" s="1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3:E3"/>
    <mergeCell ref="B4:E4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Row="1"/>
  <cols>
    <col customWidth="1" min="1" max="1" width="5.0"/>
    <col customWidth="1" min="2" max="4" width="18.43"/>
    <col customWidth="1" min="5" max="5" width="6.14"/>
    <col customWidth="1" min="6" max="6" width="6.71"/>
    <col customWidth="1" min="7" max="7" width="8.0"/>
    <col customWidth="1" min="8" max="8" width="8.57"/>
    <col customWidth="1" min="9" max="9" width="7.0"/>
    <col customWidth="1" min="10" max="10" width="5.57"/>
    <col customWidth="1" min="11" max="13" width="4.57"/>
    <col customWidth="1" min="14" max="14" width="4.43"/>
    <col customWidth="1" min="15" max="15" width="56.57"/>
    <col customWidth="1" min="16" max="16" width="10.86"/>
    <col customWidth="1" hidden="1" min="17" max="18" width="10.86"/>
    <col customWidth="1" min="19" max="26" width="10.71"/>
  </cols>
  <sheetData>
    <row r="1" ht="14.25" hidden="1" customHeight="1" outlineLevel="1">
      <c r="A1" s="13"/>
      <c r="B1" s="14"/>
      <c r="C1" s="14"/>
      <c r="D1" s="14"/>
      <c r="E1" s="15"/>
      <c r="F1" s="15"/>
      <c r="G1" s="15"/>
      <c r="H1" s="15"/>
      <c r="I1" s="15"/>
      <c r="J1" s="14"/>
      <c r="K1" s="14"/>
      <c r="L1" s="14"/>
      <c r="M1" s="14"/>
      <c r="N1" s="14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hidden="1" customHeight="1" outlineLevel="1">
      <c r="A2" s="17"/>
      <c r="B2" s="18"/>
      <c r="C2" s="18"/>
      <c r="D2" s="18"/>
      <c r="E2" s="19"/>
      <c r="F2" s="19"/>
      <c r="G2" s="19"/>
      <c r="H2" s="19"/>
      <c r="I2" s="19"/>
      <c r="J2" s="18"/>
      <c r="K2" s="18"/>
      <c r="L2" s="18"/>
      <c r="M2" s="18"/>
      <c r="N2" s="18"/>
      <c r="O2" s="2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8.0" hidden="1" customHeight="1" outlineLevel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hidden="1" customHeight="1" outlineLevel="1">
      <c r="A4" s="24"/>
      <c r="B4" s="25"/>
      <c r="C4" s="25"/>
      <c r="D4" s="25"/>
      <c r="E4" s="26"/>
      <c r="F4" s="26"/>
      <c r="G4" s="26"/>
      <c r="H4" s="26"/>
      <c r="I4" s="26"/>
      <c r="J4" s="25"/>
      <c r="K4" s="25"/>
      <c r="L4" s="25"/>
      <c r="M4" s="25"/>
      <c r="N4" s="25"/>
      <c r="O4" s="2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idden="1" customHeight="1" outlineLevel="1">
      <c r="A5" s="24"/>
      <c r="B5" s="25"/>
      <c r="C5" s="25"/>
      <c r="D5" s="25"/>
      <c r="E5" s="26"/>
      <c r="F5" s="26"/>
      <c r="G5" s="26"/>
      <c r="H5" s="26"/>
      <c r="I5" s="26"/>
      <c r="J5" s="25"/>
      <c r="K5" s="25"/>
      <c r="L5" s="25"/>
      <c r="M5" s="25"/>
      <c r="N5" s="25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hidden="1" customHeight="1" outlineLevel="1">
      <c r="A6" s="28" t="s">
        <v>3</v>
      </c>
      <c r="B6" s="29"/>
      <c r="C6" s="29"/>
      <c r="D6" s="30"/>
      <c r="E6" s="31" t="s">
        <v>4</v>
      </c>
      <c r="F6" s="29"/>
      <c r="G6" s="29"/>
      <c r="H6" s="29"/>
      <c r="I6" s="29"/>
      <c r="J6" s="29"/>
      <c r="K6" s="29"/>
      <c r="L6" s="29"/>
      <c r="M6" s="29"/>
      <c r="N6" s="30"/>
      <c r="O6" s="32" t="s">
        <v>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56.25" customHeight="1" collapsed="1">
      <c r="A7" s="33"/>
      <c r="B7" s="34"/>
      <c r="C7" s="34"/>
      <c r="D7" s="35"/>
      <c r="E7" s="36" t="s">
        <v>6</v>
      </c>
      <c r="F7" s="37" t="s">
        <v>7</v>
      </c>
      <c r="G7" s="37" t="s">
        <v>8</v>
      </c>
      <c r="H7" s="37" t="s">
        <v>9</v>
      </c>
      <c r="I7" s="38" t="s">
        <v>10</v>
      </c>
      <c r="J7" s="39"/>
      <c r="K7" s="39"/>
      <c r="L7" s="39"/>
      <c r="M7" s="40"/>
      <c r="N7" s="41"/>
      <c r="O7" s="4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43"/>
      <c r="B8" s="44"/>
      <c r="C8" s="44"/>
      <c r="D8" s="45"/>
      <c r="E8" s="46" t="s">
        <v>11</v>
      </c>
      <c r="F8" s="47">
        <v>0.0</v>
      </c>
      <c r="G8" s="47">
        <v>1.0</v>
      </c>
      <c r="H8" s="47">
        <v>2.0</v>
      </c>
      <c r="I8" s="48">
        <v>3.0</v>
      </c>
      <c r="J8" s="49"/>
      <c r="K8" s="50"/>
      <c r="L8" s="50"/>
      <c r="M8" s="50"/>
      <c r="N8" s="51"/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53" t="s">
        <v>12</v>
      </c>
      <c r="B9" s="54"/>
      <c r="C9" s="54"/>
      <c r="D9" s="55"/>
      <c r="E9" s="56"/>
      <c r="F9" s="57"/>
      <c r="G9" s="57"/>
      <c r="H9" s="57"/>
      <c r="I9" s="58"/>
      <c r="J9" s="59"/>
      <c r="K9" s="60"/>
      <c r="L9" s="60"/>
      <c r="M9" s="60"/>
      <c r="N9" s="61"/>
      <c r="O9" s="62" t="s">
        <v>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63">
        <v>1.0</v>
      </c>
      <c r="B10" s="64" t="s">
        <v>13</v>
      </c>
      <c r="C10" s="29"/>
      <c r="D10" s="30"/>
      <c r="E10" s="46"/>
      <c r="F10" s="65"/>
      <c r="G10" s="47"/>
      <c r="H10" s="47"/>
      <c r="I10" s="63"/>
      <c r="J10" s="60"/>
      <c r="K10" s="60"/>
      <c r="L10" s="60"/>
      <c r="M10" s="60"/>
      <c r="N10" s="61"/>
      <c r="O10" s="6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63">
        <v>2.0</v>
      </c>
      <c r="B11" s="67" t="s">
        <v>14</v>
      </c>
      <c r="C11" s="29"/>
      <c r="D11" s="30"/>
      <c r="E11" s="46"/>
      <c r="F11" s="65"/>
      <c r="G11" s="47"/>
      <c r="H11" s="47"/>
      <c r="I11" s="63"/>
      <c r="J11" s="60"/>
      <c r="K11" s="60"/>
      <c r="L11" s="60"/>
      <c r="M11" s="60"/>
      <c r="N11" s="61"/>
      <c r="O11" s="6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8.25" customHeight="1">
      <c r="A12" s="63">
        <v>4.0</v>
      </c>
      <c r="B12" s="64" t="s">
        <v>15</v>
      </c>
      <c r="C12" s="29"/>
      <c r="D12" s="30"/>
      <c r="E12" s="46"/>
      <c r="F12" s="65"/>
      <c r="G12" s="47"/>
      <c r="H12" s="47"/>
      <c r="I12" s="63"/>
      <c r="J12" s="60"/>
      <c r="K12" s="60"/>
      <c r="L12" s="60"/>
      <c r="M12" s="60"/>
      <c r="N12" s="61"/>
      <c r="O12" s="6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7.25" customHeight="1">
      <c r="A13" s="63">
        <v>5.0</v>
      </c>
      <c r="B13" s="69" t="s">
        <v>16</v>
      </c>
      <c r="C13" s="29"/>
      <c r="D13" s="30"/>
      <c r="E13" s="46"/>
      <c r="F13" s="65"/>
      <c r="G13" s="47"/>
      <c r="H13" s="47"/>
      <c r="I13" s="63"/>
      <c r="J13" s="60"/>
      <c r="K13" s="60"/>
      <c r="L13" s="60"/>
      <c r="M13" s="60"/>
      <c r="N13" s="61"/>
      <c r="O13" s="6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2.0" customHeight="1">
      <c r="A14" s="63">
        <v>6.0</v>
      </c>
      <c r="B14" s="69" t="s">
        <v>17</v>
      </c>
      <c r="C14" s="29"/>
      <c r="D14" s="30"/>
      <c r="E14" s="70"/>
      <c r="F14" s="71"/>
      <c r="G14" s="47"/>
      <c r="H14" s="71"/>
      <c r="I14" s="72"/>
      <c r="J14" s="59"/>
      <c r="K14" s="60"/>
      <c r="L14" s="60"/>
      <c r="M14" s="60"/>
      <c r="N14" s="61"/>
      <c r="O14" s="6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3.5" customHeight="1">
      <c r="A15" s="63">
        <v>7.0</v>
      </c>
      <c r="B15" s="69" t="s">
        <v>18</v>
      </c>
      <c r="C15" s="29"/>
      <c r="D15" s="30"/>
      <c r="E15" s="70"/>
      <c r="F15" s="71"/>
      <c r="G15" s="47"/>
      <c r="H15" s="71"/>
      <c r="I15" s="73"/>
      <c r="J15" s="59"/>
      <c r="K15" s="60"/>
      <c r="L15" s="60"/>
      <c r="M15" s="60"/>
      <c r="N15" s="61"/>
      <c r="O15" s="6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7.5" customHeight="1">
      <c r="A16" s="63">
        <v>8.0</v>
      </c>
      <c r="B16" s="69" t="s">
        <v>19</v>
      </c>
      <c r="C16" s="29"/>
      <c r="D16" s="30"/>
      <c r="E16" s="46"/>
      <c r="F16" s="65"/>
      <c r="G16" s="47"/>
      <c r="H16" s="47"/>
      <c r="I16" s="63"/>
      <c r="J16" s="60"/>
      <c r="K16" s="60"/>
      <c r="L16" s="60"/>
      <c r="M16" s="60"/>
      <c r="N16" s="61"/>
      <c r="O16" s="6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74">
        <v>9.0</v>
      </c>
      <c r="B17" s="75" t="s">
        <v>20</v>
      </c>
      <c r="C17" s="29"/>
      <c r="D17" s="30"/>
      <c r="E17" s="76"/>
      <c r="F17" s="47"/>
      <c r="G17" s="47"/>
      <c r="H17" s="47"/>
      <c r="I17" s="48"/>
      <c r="J17" s="59"/>
      <c r="K17" s="60"/>
      <c r="L17" s="60"/>
      <c r="M17" s="60"/>
      <c r="N17" s="61"/>
      <c r="O17" s="7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0" customHeight="1">
      <c r="A18" s="7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7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0" t="s">
        <v>21</v>
      </c>
      <c r="B19" s="29"/>
      <c r="C19" s="29"/>
      <c r="D19" s="30"/>
      <c r="E19" s="81"/>
      <c r="F19" s="82"/>
      <c r="G19" s="83"/>
      <c r="H19" s="83"/>
      <c r="I19" s="84"/>
      <c r="J19" s="59"/>
      <c r="K19" s="60"/>
      <c r="L19" s="60"/>
      <c r="M19" s="60"/>
      <c r="N19" s="61"/>
      <c r="O19" s="85" t="s">
        <v>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63">
        <v>10.0</v>
      </c>
      <c r="B20" s="64" t="s">
        <v>22</v>
      </c>
      <c r="C20" s="29"/>
      <c r="D20" s="30"/>
      <c r="E20" s="46"/>
      <c r="F20" s="65"/>
      <c r="G20" s="47"/>
      <c r="H20" s="47"/>
      <c r="I20" s="48"/>
      <c r="J20" s="59"/>
      <c r="K20" s="60"/>
      <c r="L20" s="60"/>
      <c r="M20" s="60"/>
      <c r="N20" s="61"/>
      <c r="O20" s="86"/>
      <c r="P20" s="1"/>
      <c r="Q20" s="87"/>
      <c r="R20" s="88"/>
      <c r="S20" s="1"/>
      <c r="T20" s="1"/>
      <c r="U20" s="1"/>
      <c r="V20" s="1"/>
      <c r="W20" s="1"/>
      <c r="X20" s="1"/>
      <c r="Y20" s="1"/>
      <c r="Z20" s="1"/>
    </row>
    <row r="21" ht="30.0" customHeight="1">
      <c r="A21" s="63">
        <v>11.0</v>
      </c>
      <c r="B21" s="69" t="s">
        <v>23</v>
      </c>
      <c r="C21" s="29"/>
      <c r="D21" s="30"/>
      <c r="E21" s="46"/>
      <c r="F21" s="65"/>
      <c r="G21" s="47"/>
      <c r="H21" s="47"/>
      <c r="I21" s="48"/>
      <c r="J21" s="59"/>
      <c r="K21" s="60"/>
      <c r="L21" s="60"/>
      <c r="M21" s="60"/>
      <c r="N21" s="61"/>
      <c r="O21" s="6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89">
        <v>12.0</v>
      </c>
      <c r="B22" s="69" t="s">
        <v>24</v>
      </c>
      <c r="C22" s="29"/>
      <c r="D22" s="30"/>
      <c r="E22" s="46"/>
      <c r="F22" s="47"/>
      <c r="G22" s="47"/>
      <c r="H22" s="47"/>
      <c r="I22" s="48"/>
      <c r="J22" s="59"/>
      <c r="K22" s="60"/>
      <c r="L22" s="60"/>
      <c r="M22" s="60"/>
      <c r="N22" s="61"/>
      <c r="O22" s="6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63">
        <v>13.0</v>
      </c>
      <c r="B23" s="69" t="s">
        <v>25</v>
      </c>
      <c r="C23" s="29"/>
      <c r="D23" s="30"/>
      <c r="E23" s="70"/>
      <c r="F23" s="71"/>
      <c r="G23" s="47"/>
      <c r="H23" s="71"/>
      <c r="I23" s="73"/>
      <c r="J23" s="59"/>
      <c r="K23" s="60"/>
      <c r="L23" s="60"/>
      <c r="M23" s="60"/>
      <c r="N23" s="61"/>
      <c r="O23" s="6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0" customHeight="1">
      <c r="A24" s="7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7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80" t="s">
        <v>26</v>
      </c>
      <c r="B25" s="29"/>
      <c r="C25" s="29"/>
      <c r="D25" s="30"/>
      <c r="E25" s="81"/>
      <c r="F25" s="82"/>
      <c r="G25" s="83"/>
      <c r="H25" s="83"/>
      <c r="I25" s="84"/>
      <c r="J25" s="59"/>
      <c r="K25" s="60"/>
      <c r="L25" s="60"/>
      <c r="M25" s="60"/>
      <c r="N25" s="61"/>
      <c r="O25" s="62" t="s">
        <v>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89">
        <v>14.0</v>
      </c>
      <c r="B26" s="69" t="s">
        <v>27</v>
      </c>
      <c r="C26" s="29"/>
      <c r="D26" s="30"/>
      <c r="E26" s="76"/>
      <c r="F26" s="47"/>
      <c r="G26" s="47"/>
      <c r="H26" s="47"/>
      <c r="I26" s="48"/>
      <c r="J26" s="59"/>
      <c r="K26" s="60"/>
      <c r="L26" s="60"/>
      <c r="M26" s="60"/>
      <c r="N26" s="61"/>
      <c r="O26" s="6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0" customHeight="1">
      <c r="A27" s="63">
        <v>15.0</v>
      </c>
      <c r="B27" s="69" t="s">
        <v>28</v>
      </c>
      <c r="C27" s="29"/>
      <c r="D27" s="30"/>
      <c r="E27" s="65"/>
      <c r="F27" s="47"/>
      <c r="G27" s="47"/>
      <c r="H27" s="47"/>
      <c r="I27" s="48"/>
      <c r="J27" s="59"/>
      <c r="K27" s="60"/>
      <c r="L27" s="60"/>
      <c r="M27" s="60"/>
      <c r="N27" s="61"/>
      <c r="O27" s="6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89">
        <v>16.0</v>
      </c>
      <c r="B28" s="69" t="s">
        <v>29</v>
      </c>
      <c r="C28" s="29"/>
      <c r="D28" s="30"/>
      <c r="E28" s="46"/>
      <c r="F28" s="47"/>
      <c r="G28" s="47"/>
      <c r="H28" s="47"/>
      <c r="I28" s="48"/>
      <c r="J28" s="59"/>
      <c r="K28" s="60"/>
      <c r="L28" s="60"/>
      <c r="M28" s="60"/>
      <c r="N28" s="61"/>
      <c r="O28" s="6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9.75" customHeight="1">
      <c r="A29" s="63">
        <v>17.0</v>
      </c>
      <c r="B29" s="69" t="s">
        <v>30</v>
      </c>
      <c r="C29" s="29"/>
      <c r="D29" s="30"/>
      <c r="E29" s="46"/>
      <c r="F29" s="47"/>
      <c r="G29" s="47"/>
      <c r="H29" s="47"/>
      <c r="I29" s="48"/>
      <c r="J29" s="59"/>
      <c r="K29" s="60"/>
      <c r="L29" s="60"/>
      <c r="M29" s="60"/>
      <c r="N29" s="61"/>
      <c r="O29" s="6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0.5" customHeight="1">
      <c r="A30" s="89">
        <v>18.0</v>
      </c>
      <c r="B30" s="69" t="s">
        <v>31</v>
      </c>
      <c r="C30" s="29"/>
      <c r="D30" s="30"/>
      <c r="E30" s="46"/>
      <c r="F30" s="47"/>
      <c r="G30" s="47"/>
      <c r="H30" s="47"/>
      <c r="I30" s="48"/>
      <c r="J30" s="59"/>
      <c r="K30" s="60"/>
      <c r="L30" s="60"/>
      <c r="M30" s="60"/>
      <c r="N30" s="61"/>
      <c r="O30" s="6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89">
        <v>19.0</v>
      </c>
      <c r="B31" s="69" t="s">
        <v>32</v>
      </c>
      <c r="C31" s="29"/>
      <c r="D31" s="30"/>
      <c r="E31" s="46"/>
      <c r="F31" s="47"/>
      <c r="G31" s="47"/>
      <c r="H31" s="47"/>
      <c r="I31" s="48"/>
      <c r="J31" s="59"/>
      <c r="K31" s="60"/>
      <c r="L31" s="60"/>
      <c r="M31" s="60"/>
      <c r="N31" s="61"/>
      <c r="O31" s="6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5.5" customHeight="1">
      <c r="A32" s="89">
        <v>20.0</v>
      </c>
      <c r="B32" s="69" t="s">
        <v>33</v>
      </c>
      <c r="C32" s="29"/>
      <c r="D32" s="30"/>
      <c r="E32" s="70"/>
      <c r="F32" s="47"/>
      <c r="G32" s="47"/>
      <c r="H32" s="47"/>
      <c r="I32" s="48"/>
      <c r="J32" s="59"/>
      <c r="K32" s="60"/>
      <c r="L32" s="60"/>
      <c r="M32" s="60"/>
      <c r="N32" s="61"/>
      <c r="O32" s="6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0" customHeight="1">
      <c r="A33" s="7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7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90"/>
      <c r="B34" s="91" t="s">
        <v>34</v>
      </c>
      <c r="C34" s="29"/>
      <c r="D34" s="30"/>
      <c r="E34" s="81"/>
      <c r="F34" s="82"/>
      <c r="G34" s="83"/>
      <c r="H34" s="83"/>
      <c r="I34" s="84"/>
      <c r="J34" s="59"/>
      <c r="K34" s="60"/>
      <c r="L34" s="60"/>
      <c r="M34" s="60"/>
      <c r="N34" s="61"/>
      <c r="O34" s="62" t="s">
        <v>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89">
        <v>21.0</v>
      </c>
      <c r="B35" s="69" t="s">
        <v>35</v>
      </c>
      <c r="C35" s="29"/>
      <c r="D35" s="30"/>
      <c r="E35" s="46"/>
      <c r="F35" s="47"/>
      <c r="G35" s="47"/>
      <c r="H35" s="47"/>
      <c r="I35" s="48"/>
      <c r="J35" s="59"/>
      <c r="K35" s="60"/>
      <c r="L35" s="60"/>
      <c r="M35" s="60"/>
      <c r="N35" s="61"/>
      <c r="O35" s="6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92">
        <v>22.0</v>
      </c>
      <c r="B36" s="69" t="s">
        <v>36</v>
      </c>
      <c r="C36" s="29"/>
      <c r="D36" s="30"/>
      <c r="E36" s="46"/>
      <c r="F36" s="47"/>
      <c r="G36" s="47"/>
      <c r="H36" s="47"/>
      <c r="I36" s="48"/>
      <c r="J36" s="59"/>
      <c r="K36" s="60"/>
      <c r="L36" s="60"/>
      <c r="M36" s="60"/>
      <c r="N36" s="61"/>
      <c r="O36" s="6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74">
        <v>23.0</v>
      </c>
      <c r="B37" s="69" t="s">
        <v>37</v>
      </c>
      <c r="C37" s="29"/>
      <c r="D37" s="30"/>
      <c r="E37" s="46"/>
      <c r="F37" s="47"/>
      <c r="G37" s="47"/>
      <c r="H37" s="47"/>
      <c r="I37" s="48"/>
      <c r="J37" s="59"/>
      <c r="K37" s="60"/>
      <c r="L37" s="60"/>
      <c r="M37" s="60"/>
      <c r="N37" s="61"/>
      <c r="O37" s="6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0" customHeight="1">
      <c r="A38" s="7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7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93"/>
      <c r="B39" s="91" t="s">
        <v>38</v>
      </c>
      <c r="C39" s="29"/>
      <c r="D39" s="30"/>
      <c r="E39" s="94"/>
      <c r="F39" s="82"/>
      <c r="G39" s="83"/>
      <c r="H39" s="83"/>
      <c r="I39" s="84"/>
      <c r="J39" s="59"/>
      <c r="K39" s="60"/>
      <c r="L39" s="60"/>
      <c r="M39" s="60"/>
      <c r="N39" s="61"/>
      <c r="O39" s="62" t="s">
        <v>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48.0" customHeight="1">
      <c r="A40" s="63">
        <v>24.0</v>
      </c>
      <c r="B40" s="69" t="s">
        <v>39</v>
      </c>
      <c r="C40" s="29"/>
      <c r="D40" s="30"/>
      <c r="E40" s="46"/>
      <c r="F40" s="47"/>
      <c r="G40" s="47"/>
      <c r="H40" s="47"/>
      <c r="I40" s="95"/>
      <c r="J40" s="59"/>
      <c r="K40" s="60"/>
      <c r="L40" s="60"/>
      <c r="M40" s="60"/>
      <c r="N40" s="61"/>
      <c r="O40" s="6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42.0" customHeight="1">
      <c r="A41" s="63">
        <v>25.0</v>
      </c>
      <c r="B41" s="69" t="s">
        <v>40</v>
      </c>
      <c r="C41" s="29"/>
      <c r="D41" s="30"/>
      <c r="E41" s="46"/>
      <c r="F41" s="47"/>
      <c r="G41" s="47"/>
      <c r="H41" s="47"/>
      <c r="I41" s="95"/>
      <c r="J41" s="59"/>
      <c r="K41" s="60"/>
      <c r="L41" s="60"/>
      <c r="M41" s="60"/>
      <c r="N41" s="61"/>
      <c r="O41" s="6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52.5" customHeight="1">
      <c r="A42" s="63">
        <v>26.0</v>
      </c>
      <c r="B42" s="69" t="s">
        <v>41</v>
      </c>
      <c r="C42" s="29"/>
      <c r="D42" s="30"/>
      <c r="E42" s="76"/>
      <c r="F42" s="47"/>
      <c r="G42" s="47"/>
      <c r="H42" s="47"/>
      <c r="I42" s="95"/>
      <c r="J42" s="59"/>
      <c r="K42" s="60"/>
      <c r="L42" s="60"/>
      <c r="M42" s="60"/>
      <c r="N42" s="61"/>
      <c r="O42" s="9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0" customHeight="1">
      <c r="A43" s="7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7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97"/>
      <c r="B44" s="91" t="s">
        <v>42</v>
      </c>
      <c r="C44" s="29"/>
      <c r="D44" s="30"/>
      <c r="E44" s="81"/>
      <c r="F44" s="82"/>
      <c r="G44" s="83"/>
      <c r="H44" s="83"/>
      <c r="I44" s="84"/>
      <c r="J44" s="59"/>
      <c r="K44" s="60"/>
      <c r="L44" s="60"/>
      <c r="M44" s="60"/>
      <c r="N44" s="61"/>
      <c r="O44" s="62" t="s">
        <v>5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5.5" customHeight="1">
      <c r="A45" s="98">
        <v>27.0</v>
      </c>
      <c r="B45" s="69" t="s">
        <v>43</v>
      </c>
      <c r="C45" s="29"/>
      <c r="D45" s="30"/>
      <c r="E45" s="70"/>
      <c r="F45" s="47"/>
      <c r="G45" s="47"/>
      <c r="H45" s="47"/>
      <c r="I45" s="95"/>
      <c r="J45" s="59"/>
      <c r="K45" s="60"/>
      <c r="L45" s="60"/>
      <c r="M45" s="60"/>
      <c r="N45" s="61"/>
      <c r="O45" s="6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5.5" customHeight="1">
      <c r="A46" s="98">
        <v>28.0</v>
      </c>
      <c r="B46" s="69" t="s">
        <v>44</v>
      </c>
      <c r="C46" s="29"/>
      <c r="D46" s="30"/>
      <c r="E46" s="70"/>
      <c r="F46" s="47"/>
      <c r="G46" s="47"/>
      <c r="H46" s="47"/>
      <c r="I46" s="95"/>
      <c r="J46" s="59"/>
      <c r="K46" s="60"/>
      <c r="L46" s="60"/>
      <c r="M46" s="60"/>
      <c r="N46" s="61"/>
      <c r="O46" s="6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5.5" customHeight="1">
      <c r="A47" s="98">
        <v>29.0</v>
      </c>
      <c r="B47" s="69" t="s">
        <v>45</v>
      </c>
      <c r="C47" s="29"/>
      <c r="D47" s="30"/>
      <c r="E47" s="70"/>
      <c r="F47" s="47"/>
      <c r="G47" s="47"/>
      <c r="H47" s="47"/>
      <c r="I47" s="95"/>
      <c r="J47" s="59"/>
      <c r="K47" s="60"/>
      <c r="L47" s="60"/>
      <c r="M47" s="60"/>
      <c r="N47" s="61"/>
      <c r="O47" s="6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5.5" customHeight="1">
      <c r="A48" s="98">
        <v>30.0</v>
      </c>
      <c r="B48" s="75" t="s">
        <v>46</v>
      </c>
      <c r="C48" s="29"/>
      <c r="D48" s="30"/>
      <c r="E48" s="70"/>
      <c r="F48" s="47"/>
      <c r="G48" s="47"/>
      <c r="H48" s="47"/>
      <c r="I48" s="95"/>
      <c r="J48" s="59"/>
      <c r="K48" s="60"/>
      <c r="L48" s="60"/>
      <c r="M48" s="60"/>
      <c r="N48" s="61"/>
      <c r="O48" s="6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4.0" customHeight="1">
      <c r="A49" s="98">
        <v>31.0</v>
      </c>
      <c r="B49" s="69" t="s">
        <v>47</v>
      </c>
      <c r="C49" s="29"/>
      <c r="D49" s="30"/>
      <c r="E49" s="70"/>
      <c r="F49" s="47"/>
      <c r="G49" s="47"/>
      <c r="H49" s="47"/>
      <c r="I49" s="95"/>
      <c r="J49" s="59"/>
      <c r="K49" s="60"/>
      <c r="L49" s="60"/>
      <c r="M49" s="60"/>
      <c r="N49" s="61"/>
      <c r="O49" s="6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2.5" customHeight="1">
      <c r="A50" s="98">
        <v>32.0</v>
      </c>
      <c r="B50" s="75" t="s">
        <v>48</v>
      </c>
      <c r="C50" s="29"/>
      <c r="D50" s="30"/>
      <c r="E50" s="70"/>
      <c r="F50" s="47"/>
      <c r="G50" s="47"/>
      <c r="H50" s="47"/>
      <c r="I50" s="95"/>
      <c r="J50" s="59"/>
      <c r="K50" s="60"/>
      <c r="L50" s="60"/>
      <c r="M50" s="60"/>
      <c r="N50" s="61"/>
      <c r="O50" s="6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2.5" customHeight="1">
      <c r="A51" s="98">
        <v>33.0</v>
      </c>
      <c r="B51" s="75" t="s">
        <v>49</v>
      </c>
      <c r="C51" s="29"/>
      <c r="D51" s="30"/>
      <c r="E51" s="70"/>
      <c r="F51" s="47"/>
      <c r="G51" s="47"/>
      <c r="H51" s="47"/>
      <c r="I51" s="95"/>
      <c r="J51" s="59"/>
      <c r="K51" s="60"/>
      <c r="L51" s="60"/>
      <c r="M51" s="60"/>
      <c r="N51" s="61"/>
      <c r="O51" s="6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2.5" customHeight="1">
      <c r="A52" s="98">
        <v>34.0</v>
      </c>
      <c r="B52" s="75" t="s">
        <v>50</v>
      </c>
      <c r="C52" s="29"/>
      <c r="D52" s="30"/>
      <c r="E52" s="70"/>
      <c r="F52" s="47"/>
      <c r="G52" s="47"/>
      <c r="H52" s="47"/>
      <c r="I52" s="95"/>
      <c r="J52" s="59"/>
      <c r="K52" s="60"/>
      <c r="L52" s="60"/>
      <c r="M52" s="60"/>
      <c r="N52" s="61"/>
      <c r="O52" s="6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98">
        <v>35.0</v>
      </c>
      <c r="B53" s="75" t="s">
        <v>51</v>
      </c>
      <c r="C53" s="29"/>
      <c r="D53" s="30"/>
      <c r="E53" s="46"/>
      <c r="F53" s="47"/>
      <c r="G53" s="47"/>
      <c r="H53" s="47"/>
      <c r="I53" s="95"/>
      <c r="J53" s="59"/>
      <c r="K53" s="60"/>
      <c r="L53" s="60"/>
      <c r="M53" s="60"/>
      <c r="N53" s="61"/>
      <c r="O53" s="6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79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ht="19.5" customHeight="1">
      <c r="A55" s="101"/>
      <c r="B55" s="102" t="s">
        <v>52</v>
      </c>
      <c r="C55" s="29"/>
      <c r="D55" s="30"/>
      <c r="E55" s="103"/>
      <c r="F55" s="103"/>
      <c r="G55" s="104"/>
      <c r="H55" s="104"/>
      <c r="I55" s="105"/>
      <c r="J55" s="106"/>
      <c r="K55" s="107"/>
      <c r="L55" s="107"/>
      <c r="M55" s="107"/>
      <c r="N55" s="108"/>
      <c r="O55" s="109" t="s">
        <v>5</v>
      </c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ht="22.5" customHeight="1">
      <c r="A56" s="110">
        <v>36.0</v>
      </c>
      <c r="B56" s="111" t="s">
        <v>53</v>
      </c>
      <c r="C56" s="29"/>
      <c r="D56" s="30"/>
      <c r="E56" s="70"/>
      <c r="F56" s="112"/>
      <c r="G56" s="112"/>
      <c r="H56" s="47"/>
      <c r="I56" s="95"/>
      <c r="J56" s="59"/>
      <c r="K56" s="60"/>
      <c r="L56" s="60"/>
      <c r="M56" s="60"/>
      <c r="N56" s="61"/>
      <c r="O56" s="6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2.5" customHeight="1">
      <c r="A57" s="113">
        <v>37.0</v>
      </c>
      <c r="B57" s="111" t="s">
        <v>54</v>
      </c>
      <c r="C57" s="29"/>
      <c r="D57" s="30"/>
      <c r="E57" s="70"/>
      <c r="F57" s="47"/>
      <c r="G57" s="112"/>
      <c r="H57" s="112"/>
      <c r="I57" s="95"/>
      <c r="J57" s="59"/>
      <c r="K57" s="60"/>
      <c r="L57" s="60"/>
      <c r="M57" s="60"/>
      <c r="N57" s="61"/>
      <c r="O57" s="11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2.5" customHeight="1">
      <c r="A58" s="113">
        <v>38.0</v>
      </c>
      <c r="B58" s="111" t="s">
        <v>55</v>
      </c>
      <c r="C58" s="29"/>
      <c r="D58" s="30"/>
      <c r="E58" s="70"/>
      <c r="F58" s="47"/>
      <c r="G58" s="112"/>
      <c r="H58" s="47"/>
      <c r="I58" s="95"/>
      <c r="J58" s="59"/>
      <c r="K58" s="60"/>
      <c r="L58" s="60"/>
      <c r="M58" s="60"/>
      <c r="N58" s="61"/>
      <c r="O58" s="11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15"/>
      <c r="B59" s="115"/>
      <c r="C59" s="115"/>
      <c r="D59" s="115"/>
      <c r="E59" s="116"/>
      <c r="F59" s="116"/>
      <c r="G59" s="116"/>
      <c r="H59" s="116"/>
      <c r="I59" s="116"/>
      <c r="J59" s="115"/>
      <c r="K59" s="115"/>
      <c r="L59" s="115"/>
      <c r="M59" s="115"/>
      <c r="N59" s="115"/>
      <c r="O59" s="11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33"/>
      <c r="B60" s="34"/>
      <c r="C60" s="34"/>
      <c r="D60" s="35"/>
      <c r="E60" s="118" t="s">
        <v>6</v>
      </c>
      <c r="F60" s="119" t="s">
        <v>56</v>
      </c>
      <c r="G60" s="119" t="s">
        <v>57</v>
      </c>
      <c r="H60" s="119" t="s">
        <v>58</v>
      </c>
      <c r="I60" s="120" t="s">
        <v>59</v>
      </c>
      <c r="J60" s="121" t="s">
        <v>60</v>
      </c>
      <c r="K60" s="121" t="s">
        <v>61</v>
      </c>
      <c r="L60" s="121" t="s">
        <v>62</v>
      </c>
      <c r="M60" s="121" t="s">
        <v>63</v>
      </c>
      <c r="N60" s="122" t="s">
        <v>64</v>
      </c>
      <c r="O60" s="4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23"/>
      <c r="B61" s="91" t="s">
        <v>65</v>
      </c>
      <c r="C61" s="29"/>
      <c r="D61" s="30"/>
      <c r="E61" s="46" t="s">
        <v>11</v>
      </c>
      <c r="F61" s="47">
        <v>0.0</v>
      </c>
      <c r="G61" s="47">
        <v>1.0</v>
      </c>
      <c r="H61" s="47">
        <v>2.0</v>
      </c>
      <c r="I61" s="48">
        <v>3.0</v>
      </c>
      <c r="J61" s="124" t="s">
        <v>66</v>
      </c>
      <c r="K61" s="29"/>
      <c r="L61" s="29"/>
      <c r="M61" s="29"/>
      <c r="N61" s="30"/>
      <c r="O61" s="62" t="s">
        <v>5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25">
        <v>36.0</v>
      </c>
      <c r="B62" s="126" t="s">
        <v>67</v>
      </c>
      <c r="C62" s="127"/>
      <c r="D62" s="128"/>
      <c r="E62" s="70"/>
      <c r="F62" s="47"/>
      <c r="G62" s="47"/>
      <c r="H62" s="47"/>
      <c r="I62" s="48"/>
      <c r="J62" s="129"/>
      <c r="K62" s="129"/>
      <c r="L62" s="129"/>
      <c r="M62" s="129"/>
      <c r="N62" s="129"/>
      <c r="O62" s="13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31">
        <v>37.0</v>
      </c>
      <c r="B63" s="132" t="s">
        <v>68</v>
      </c>
      <c r="C63" s="133"/>
      <c r="D63" s="134"/>
      <c r="E63" s="70"/>
      <c r="F63" s="135"/>
      <c r="G63" s="46"/>
      <c r="H63" s="46"/>
      <c r="I63" s="135"/>
      <c r="J63" s="129"/>
      <c r="K63" s="129"/>
      <c r="L63" s="129"/>
      <c r="M63" s="129"/>
      <c r="N63" s="129"/>
      <c r="O63" s="13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25">
        <v>38.0</v>
      </c>
      <c r="B64" s="136" t="s">
        <v>69</v>
      </c>
      <c r="C64" s="133"/>
      <c r="D64" s="134"/>
      <c r="E64" s="46"/>
      <c r="F64" s="47"/>
      <c r="G64" s="47"/>
      <c r="H64" s="47"/>
      <c r="I64" s="48"/>
      <c r="J64" s="129"/>
      <c r="K64" s="129"/>
      <c r="L64" s="129"/>
      <c r="M64" s="129"/>
      <c r="N64" s="129"/>
      <c r="O64" s="13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125">
        <v>39.0</v>
      </c>
      <c r="B65" s="132" t="s">
        <v>70</v>
      </c>
      <c r="C65" s="44"/>
      <c r="D65" s="45"/>
      <c r="E65" s="137"/>
      <c r="F65" s="47"/>
      <c r="G65" s="47"/>
      <c r="H65" s="47"/>
      <c r="I65" s="48"/>
      <c r="J65" s="129"/>
      <c r="K65" s="129"/>
      <c r="L65" s="129"/>
      <c r="M65" s="129"/>
      <c r="N65" s="129"/>
      <c r="O65" s="13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25">
        <v>40.0</v>
      </c>
      <c r="B66" s="138" t="s">
        <v>71</v>
      </c>
      <c r="C66" s="133"/>
      <c r="D66" s="134"/>
      <c r="E66" s="46"/>
      <c r="F66" s="47"/>
      <c r="G66" s="47"/>
      <c r="H66" s="47"/>
      <c r="I66" s="48"/>
      <c r="J66" s="129"/>
      <c r="K66" s="129"/>
      <c r="L66" s="129"/>
      <c r="M66" s="129"/>
      <c r="N66" s="129"/>
      <c r="O66" s="13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40" t="s">
        <v>72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7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41"/>
      <c r="B68" s="141"/>
      <c r="C68" s="141"/>
      <c r="D68" s="141"/>
      <c r="E68" s="142"/>
      <c r="F68" s="142"/>
      <c r="G68" s="142"/>
      <c r="H68" s="142"/>
      <c r="I68" s="142"/>
      <c r="J68" s="141"/>
      <c r="K68" s="141"/>
      <c r="L68" s="141"/>
      <c r="M68" s="141"/>
      <c r="N68" s="141"/>
      <c r="O68" s="14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43"/>
      <c r="B69" s="143"/>
      <c r="C69" s="143"/>
      <c r="D69" s="141"/>
      <c r="E69" s="142"/>
      <c r="F69" s="142"/>
      <c r="G69" s="142"/>
      <c r="H69" s="142"/>
      <c r="I69" s="142"/>
      <c r="J69" s="141"/>
      <c r="K69" s="141"/>
      <c r="L69" s="141"/>
      <c r="M69" s="141"/>
      <c r="N69" s="141"/>
      <c r="O69" s="14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41"/>
      <c r="B70" s="141"/>
      <c r="C70" s="141"/>
      <c r="D70" s="141"/>
      <c r="E70" s="142"/>
      <c r="F70" s="142"/>
      <c r="G70" s="142"/>
      <c r="H70" s="142"/>
      <c r="I70" s="142"/>
      <c r="J70" s="141"/>
      <c r="K70" s="141"/>
      <c r="L70" s="141"/>
      <c r="M70" s="141"/>
      <c r="N70" s="141"/>
      <c r="O70" s="14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44"/>
      <c r="F71" s="144"/>
      <c r="G71" s="144"/>
      <c r="H71" s="144"/>
      <c r="I71" s="14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44"/>
      <c r="F72" s="144"/>
      <c r="G72" s="144"/>
      <c r="H72" s="144"/>
      <c r="I72" s="14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44"/>
      <c r="F73" s="144"/>
      <c r="G73" s="144"/>
      <c r="H73" s="144"/>
      <c r="I73" s="14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44"/>
      <c r="F74" s="144"/>
      <c r="G74" s="144"/>
      <c r="H74" s="144"/>
      <c r="I74" s="14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44"/>
      <c r="F75" s="144"/>
      <c r="G75" s="144"/>
      <c r="H75" s="144"/>
      <c r="I75" s="14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44"/>
      <c r="F76" s="144"/>
      <c r="G76" s="144"/>
      <c r="H76" s="144"/>
      <c r="I76" s="14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44"/>
      <c r="F77" s="144"/>
      <c r="G77" s="144"/>
      <c r="H77" s="144"/>
      <c r="I77" s="14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44"/>
      <c r="F78" s="144"/>
      <c r="G78" s="144"/>
      <c r="H78" s="144"/>
      <c r="I78" s="14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44"/>
      <c r="F79" s="144"/>
      <c r="G79" s="144"/>
      <c r="H79" s="144"/>
      <c r="I79" s="14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44"/>
      <c r="F80" s="144"/>
      <c r="G80" s="144"/>
      <c r="H80" s="144"/>
      <c r="I80" s="14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44"/>
      <c r="F81" s="144"/>
      <c r="G81" s="144"/>
      <c r="H81" s="144"/>
      <c r="I81" s="1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44"/>
      <c r="F82" s="144"/>
      <c r="G82" s="144"/>
      <c r="H82" s="144"/>
      <c r="I82" s="1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44"/>
      <c r="F83" s="144"/>
      <c r="G83" s="144"/>
      <c r="H83" s="144"/>
      <c r="I83" s="14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44"/>
      <c r="F84" s="144"/>
      <c r="G84" s="144"/>
      <c r="H84" s="144"/>
      <c r="I84" s="14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44"/>
      <c r="F85" s="144"/>
      <c r="G85" s="144"/>
      <c r="H85" s="144"/>
      <c r="I85" s="14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44"/>
      <c r="F86" s="144"/>
      <c r="G86" s="144"/>
      <c r="H86" s="144"/>
      <c r="I86" s="14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44"/>
      <c r="F87" s="144"/>
      <c r="G87" s="144"/>
      <c r="H87" s="144"/>
      <c r="I87" s="14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44"/>
      <c r="F88" s="144"/>
      <c r="G88" s="144"/>
      <c r="H88" s="144"/>
      <c r="I88" s="14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44"/>
      <c r="F89" s="144"/>
      <c r="G89" s="144"/>
      <c r="H89" s="144"/>
      <c r="I89" s="14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44"/>
      <c r="F90" s="144"/>
      <c r="G90" s="144"/>
      <c r="H90" s="144"/>
      <c r="I90" s="1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44"/>
      <c r="F91" s="144"/>
      <c r="G91" s="144"/>
      <c r="H91" s="144"/>
      <c r="I91" s="1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44"/>
      <c r="F92" s="144"/>
      <c r="G92" s="144"/>
      <c r="H92" s="144"/>
      <c r="I92" s="1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44"/>
      <c r="F93" s="144"/>
      <c r="G93" s="144"/>
      <c r="H93" s="144"/>
      <c r="I93" s="14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44"/>
      <c r="F94" s="144"/>
      <c r="G94" s="144"/>
      <c r="H94" s="144"/>
      <c r="I94" s="14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44"/>
      <c r="F95" s="144"/>
      <c r="G95" s="144"/>
      <c r="H95" s="144"/>
      <c r="I95" s="14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44"/>
      <c r="F96" s="144"/>
      <c r="G96" s="144"/>
      <c r="H96" s="144"/>
      <c r="I96" s="14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44"/>
      <c r="F97" s="144"/>
      <c r="G97" s="144"/>
      <c r="H97" s="144"/>
      <c r="I97" s="14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44"/>
      <c r="F98" s="144"/>
      <c r="G98" s="144"/>
      <c r="H98" s="144"/>
      <c r="I98" s="14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44"/>
      <c r="F99" s="144"/>
      <c r="G99" s="144"/>
      <c r="H99" s="144"/>
      <c r="I99" s="14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44"/>
      <c r="F100" s="144"/>
      <c r="G100" s="144"/>
      <c r="H100" s="144"/>
      <c r="I100" s="14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44"/>
      <c r="F101" s="144"/>
      <c r="G101" s="144"/>
      <c r="H101" s="144"/>
      <c r="I101" s="14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44"/>
      <c r="F102" s="144"/>
      <c r="G102" s="144"/>
      <c r="H102" s="144"/>
      <c r="I102" s="14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D103" s="1"/>
      <c r="E103" s="144"/>
      <c r="F103" s="144"/>
      <c r="G103" s="144"/>
      <c r="H103" s="144"/>
      <c r="I103" s="14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D104" s="1"/>
      <c r="E104" s="144"/>
      <c r="F104" s="144"/>
      <c r="G104" s="144"/>
      <c r="H104" s="144"/>
      <c r="I104" s="14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D105" s="1"/>
      <c r="E105" s="144"/>
      <c r="F105" s="144"/>
      <c r="G105" s="144"/>
      <c r="H105" s="144"/>
      <c r="I105" s="14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D106" s="1"/>
      <c r="E106" s="144"/>
      <c r="F106" s="144"/>
      <c r="G106" s="144"/>
      <c r="H106" s="144"/>
      <c r="I106" s="14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D107" s="1"/>
      <c r="E107" s="144"/>
      <c r="F107" s="144"/>
      <c r="G107" s="144"/>
      <c r="H107" s="144"/>
      <c r="I107" s="14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44"/>
      <c r="F108" s="144"/>
      <c r="G108" s="144"/>
      <c r="H108" s="144"/>
      <c r="I108" s="14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44"/>
      <c r="F109" s="144"/>
      <c r="G109" s="144"/>
      <c r="H109" s="144"/>
      <c r="I109" s="14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D110" s="1"/>
      <c r="E110" s="144"/>
      <c r="F110" s="144"/>
      <c r="G110" s="144"/>
      <c r="H110" s="144"/>
      <c r="I110" s="14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D111" s="1"/>
      <c r="E111" s="144"/>
      <c r="F111" s="144"/>
      <c r="G111" s="144"/>
      <c r="H111" s="144"/>
      <c r="I111" s="14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D112" s="1"/>
      <c r="E112" s="144"/>
      <c r="F112" s="144"/>
      <c r="G112" s="144"/>
      <c r="H112" s="144"/>
      <c r="I112" s="14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D113" s="1"/>
      <c r="E113" s="144"/>
      <c r="F113" s="144"/>
      <c r="G113" s="144"/>
      <c r="H113" s="144"/>
      <c r="I113" s="14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D114" s="1"/>
      <c r="E114" s="144"/>
      <c r="F114" s="144"/>
      <c r="G114" s="144"/>
      <c r="H114" s="144"/>
      <c r="I114" s="14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D115" s="1"/>
      <c r="E115" s="144"/>
      <c r="F115" s="144"/>
      <c r="G115" s="144"/>
      <c r="H115" s="144"/>
      <c r="I115" s="14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D116" s="1"/>
      <c r="E116" s="144"/>
      <c r="F116" s="144"/>
      <c r="G116" s="144"/>
      <c r="H116" s="144"/>
      <c r="I116" s="14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D117" s="1"/>
      <c r="E117" s="144"/>
      <c r="F117" s="144"/>
      <c r="G117" s="144"/>
      <c r="H117" s="144"/>
      <c r="I117" s="14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D118" s="1"/>
      <c r="E118" s="144"/>
      <c r="F118" s="144"/>
      <c r="G118" s="144"/>
      <c r="H118" s="144"/>
      <c r="I118" s="14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D119" s="1"/>
      <c r="E119" s="144"/>
      <c r="F119" s="144"/>
      <c r="G119" s="144"/>
      <c r="H119" s="144"/>
      <c r="I119" s="14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D120" s="1"/>
      <c r="E120" s="144"/>
      <c r="F120" s="144"/>
      <c r="G120" s="144"/>
      <c r="H120" s="144"/>
      <c r="I120" s="14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D121" s="1"/>
      <c r="E121" s="144"/>
      <c r="F121" s="144"/>
      <c r="G121" s="144"/>
      <c r="H121" s="144"/>
      <c r="I121" s="14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D122" s="1"/>
      <c r="E122" s="144"/>
      <c r="F122" s="144"/>
      <c r="G122" s="144"/>
      <c r="H122" s="144"/>
      <c r="I122" s="14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D123" s="1"/>
      <c r="E123" s="144"/>
      <c r="F123" s="144"/>
      <c r="G123" s="144"/>
      <c r="H123" s="144"/>
      <c r="I123" s="14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D124" s="1"/>
      <c r="E124" s="144"/>
      <c r="F124" s="144"/>
      <c r="G124" s="144"/>
      <c r="H124" s="144"/>
      <c r="I124" s="14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D125" s="1"/>
      <c r="E125" s="144"/>
      <c r="F125" s="144"/>
      <c r="G125" s="144"/>
      <c r="H125" s="144"/>
      <c r="I125" s="14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D126" s="1"/>
      <c r="E126" s="144"/>
      <c r="F126" s="144"/>
      <c r="G126" s="144"/>
      <c r="H126" s="144"/>
      <c r="I126" s="1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D127" s="1"/>
      <c r="E127" s="144"/>
      <c r="F127" s="144"/>
      <c r="G127" s="144"/>
      <c r="H127" s="144"/>
      <c r="I127" s="14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D128" s="1"/>
      <c r="E128" s="144"/>
      <c r="F128" s="144"/>
      <c r="G128" s="144"/>
      <c r="H128" s="144"/>
      <c r="I128" s="14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D129" s="1"/>
      <c r="E129" s="144"/>
      <c r="F129" s="144"/>
      <c r="G129" s="144"/>
      <c r="H129" s="144"/>
      <c r="I129" s="14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D130" s="1"/>
      <c r="E130" s="144"/>
      <c r="F130" s="144"/>
      <c r="G130" s="144"/>
      <c r="H130" s="144"/>
      <c r="I130" s="14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D131" s="1"/>
      <c r="E131" s="144"/>
      <c r="F131" s="144"/>
      <c r="G131" s="144"/>
      <c r="H131" s="144"/>
      <c r="I131" s="14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D132" s="1"/>
      <c r="E132" s="144"/>
      <c r="F132" s="144"/>
      <c r="G132" s="144"/>
      <c r="H132" s="144"/>
      <c r="I132" s="14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D133" s="1"/>
      <c r="E133" s="144"/>
      <c r="F133" s="144"/>
      <c r="G133" s="144"/>
      <c r="H133" s="144"/>
      <c r="I133" s="14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D134" s="1"/>
      <c r="E134" s="144"/>
      <c r="F134" s="144"/>
      <c r="G134" s="144"/>
      <c r="H134" s="144"/>
      <c r="I134" s="14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D135" s="1"/>
      <c r="E135" s="144"/>
      <c r="F135" s="144"/>
      <c r="G135" s="144"/>
      <c r="H135" s="144"/>
      <c r="I135" s="14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D136" s="1"/>
      <c r="E136" s="144"/>
      <c r="F136" s="144"/>
      <c r="G136" s="144"/>
      <c r="H136" s="144"/>
      <c r="I136" s="14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D137" s="1"/>
      <c r="E137" s="144"/>
      <c r="F137" s="144"/>
      <c r="G137" s="144"/>
      <c r="H137" s="144"/>
      <c r="I137" s="14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D138" s="1"/>
      <c r="E138" s="144"/>
      <c r="F138" s="144"/>
      <c r="G138" s="144"/>
      <c r="H138" s="144"/>
      <c r="I138" s="14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D139" s="1"/>
      <c r="E139" s="144"/>
      <c r="F139" s="144"/>
      <c r="G139" s="144"/>
      <c r="H139" s="144"/>
      <c r="I139" s="14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D140" s="1"/>
      <c r="E140" s="144"/>
      <c r="F140" s="144"/>
      <c r="G140" s="144"/>
      <c r="H140" s="144"/>
      <c r="I140" s="14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D141" s="1"/>
      <c r="E141" s="144"/>
      <c r="F141" s="144"/>
      <c r="G141" s="144"/>
      <c r="H141" s="144"/>
      <c r="I141" s="14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D142" s="1"/>
      <c r="E142" s="144"/>
      <c r="F142" s="144"/>
      <c r="G142" s="144"/>
      <c r="H142" s="144"/>
      <c r="I142" s="14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D143" s="1"/>
      <c r="E143" s="144"/>
      <c r="F143" s="144"/>
      <c r="G143" s="144"/>
      <c r="H143" s="144"/>
      <c r="I143" s="14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D144" s="1"/>
      <c r="E144" s="144"/>
      <c r="F144" s="144"/>
      <c r="G144" s="144"/>
      <c r="H144" s="144"/>
      <c r="I144" s="14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D145" s="1"/>
      <c r="E145" s="144"/>
      <c r="F145" s="144"/>
      <c r="G145" s="144"/>
      <c r="H145" s="144"/>
      <c r="I145" s="14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D146" s="1"/>
      <c r="E146" s="144"/>
      <c r="F146" s="144"/>
      <c r="G146" s="144"/>
      <c r="H146" s="144"/>
      <c r="I146" s="14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D147" s="1"/>
      <c r="E147" s="144"/>
      <c r="F147" s="144"/>
      <c r="G147" s="144"/>
      <c r="H147" s="144"/>
      <c r="I147" s="14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D148" s="1"/>
      <c r="E148" s="144"/>
      <c r="F148" s="144"/>
      <c r="G148" s="144"/>
      <c r="H148" s="144"/>
      <c r="I148" s="14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D149" s="1"/>
      <c r="E149" s="144"/>
      <c r="F149" s="144"/>
      <c r="G149" s="144"/>
      <c r="H149" s="144"/>
      <c r="I149" s="14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D150" s="1"/>
      <c r="E150" s="144"/>
      <c r="F150" s="144"/>
      <c r="G150" s="144"/>
      <c r="H150" s="144"/>
      <c r="I150" s="14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D151" s="1"/>
      <c r="E151" s="144"/>
      <c r="F151" s="144"/>
      <c r="G151" s="144"/>
      <c r="H151" s="144"/>
      <c r="I151" s="14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D152" s="1"/>
      <c r="E152" s="144"/>
      <c r="F152" s="144"/>
      <c r="G152" s="144"/>
      <c r="H152" s="144"/>
      <c r="I152" s="14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D153" s="1"/>
      <c r="E153" s="144"/>
      <c r="F153" s="144"/>
      <c r="G153" s="144"/>
      <c r="H153" s="144"/>
      <c r="I153" s="14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D154" s="1"/>
      <c r="E154" s="144"/>
      <c r="F154" s="144"/>
      <c r="G154" s="144"/>
      <c r="H154" s="144"/>
      <c r="I154" s="14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D155" s="1"/>
      <c r="E155" s="144"/>
      <c r="F155" s="144"/>
      <c r="G155" s="144"/>
      <c r="H155" s="144"/>
      <c r="I155" s="14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D156" s="1"/>
      <c r="E156" s="144"/>
      <c r="F156" s="144"/>
      <c r="G156" s="144"/>
      <c r="H156" s="144"/>
      <c r="I156" s="14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D157" s="1"/>
      <c r="E157" s="144"/>
      <c r="F157" s="144"/>
      <c r="G157" s="144"/>
      <c r="H157" s="144"/>
      <c r="I157" s="14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D158" s="1"/>
      <c r="E158" s="144"/>
      <c r="F158" s="144"/>
      <c r="G158" s="144"/>
      <c r="H158" s="144"/>
      <c r="I158" s="14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D159" s="1"/>
      <c r="E159" s="144"/>
      <c r="F159" s="144"/>
      <c r="G159" s="144"/>
      <c r="H159" s="144"/>
      <c r="I159" s="14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D160" s="1"/>
      <c r="E160" s="144"/>
      <c r="F160" s="144"/>
      <c r="G160" s="144"/>
      <c r="H160" s="144"/>
      <c r="I160" s="14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D161" s="1"/>
      <c r="E161" s="144"/>
      <c r="F161" s="144"/>
      <c r="G161" s="144"/>
      <c r="H161" s="144"/>
      <c r="I161" s="14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D162" s="1"/>
      <c r="E162" s="144"/>
      <c r="F162" s="144"/>
      <c r="G162" s="144"/>
      <c r="H162" s="144"/>
      <c r="I162" s="14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D163" s="1"/>
      <c r="E163" s="144"/>
      <c r="F163" s="144"/>
      <c r="G163" s="144"/>
      <c r="H163" s="144"/>
      <c r="I163" s="14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D164" s="1"/>
      <c r="E164" s="144"/>
      <c r="F164" s="144"/>
      <c r="G164" s="144"/>
      <c r="H164" s="144"/>
      <c r="I164" s="14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D165" s="1"/>
      <c r="E165" s="144"/>
      <c r="F165" s="144"/>
      <c r="G165" s="144"/>
      <c r="H165" s="144"/>
      <c r="I165" s="14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D166" s="1"/>
      <c r="E166" s="144"/>
      <c r="F166" s="144"/>
      <c r="G166" s="144"/>
      <c r="H166" s="144"/>
      <c r="I166" s="14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D167" s="1"/>
      <c r="E167" s="144"/>
      <c r="F167" s="144"/>
      <c r="G167" s="144"/>
      <c r="H167" s="144"/>
      <c r="I167" s="14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D168" s="1"/>
      <c r="E168" s="144"/>
      <c r="F168" s="144"/>
      <c r="G168" s="144"/>
      <c r="H168" s="144"/>
      <c r="I168" s="14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D169" s="1"/>
      <c r="E169" s="144"/>
      <c r="F169" s="144"/>
      <c r="G169" s="144"/>
      <c r="H169" s="144"/>
      <c r="I169" s="14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D170" s="1"/>
      <c r="E170" s="144"/>
      <c r="F170" s="144"/>
      <c r="G170" s="144"/>
      <c r="H170" s="144"/>
      <c r="I170" s="14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D171" s="1"/>
      <c r="E171" s="144"/>
      <c r="F171" s="144"/>
      <c r="G171" s="144"/>
      <c r="H171" s="144"/>
      <c r="I171" s="14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D172" s="1"/>
      <c r="E172" s="144"/>
      <c r="F172" s="144"/>
      <c r="G172" s="144"/>
      <c r="H172" s="144"/>
      <c r="I172" s="14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D173" s="1"/>
      <c r="E173" s="144"/>
      <c r="F173" s="144"/>
      <c r="G173" s="144"/>
      <c r="H173" s="144"/>
      <c r="I173" s="14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D174" s="1"/>
      <c r="E174" s="144"/>
      <c r="F174" s="144"/>
      <c r="G174" s="144"/>
      <c r="H174" s="144"/>
      <c r="I174" s="14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D175" s="1"/>
      <c r="E175" s="144"/>
      <c r="F175" s="144"/>
      <c r="G175" s="144"/>
      <c r="H175" s="144"/>
      <c r="I175" s="14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D176" s="1"/>
      <c r="E176" s="144"/>
      <c r="F176" s="144"/>
      <c r="G176" s="144"/>
      <c r="H176" s="144"/>
      <c r="I176" s="14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D177" s="1"/>
      <c r="E177" s="144"/>
      <c r="F177" s="144"/>
      <c r="G177" s="144"/>
      <c r="H177" s="144"/>
      <c r="I177" s="14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D178" s="1"/>
      <c r="E178" s="144"/>
      <c r="F178" s="144"/>
      <c r="G178" s="144"/>
      <c r="H178" s="144"/>
      <c r="I178" s="14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D179" s="1"/>
      <c r="E179" s="144"/>
      <c r="F179" s="144"/>
      <c r="G179" s="144"/>
      <c r="H179" s="144"/>
      <c r="I179" s="14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D180" s="1"/>
      <c r="E180" s="144"/>
      <c r="F180" s="144"/>
      <c r="G180" s="144"/>
      <c r="H180" s="144"/>
      <c r="I180" s="14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D181" s="1"/>
      <c r="E181" s="144"/>
      <c r="F181" s="144"/>
      <c r="G181" s="144"/>
      <c r="H181" s="144"/>
      <c r="I181" s="14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D182" s="1"/>
      <c r="E182" s="144"/>
      <c r="F182" s="144"/>
      <c r="G182" s="144"/>
      <c r="H182" s="144"/>
      <c r="I182" s="14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D183" s="1"/>
      <c r="E183" s="144"/>
      <c r="F183" s="144"/>
      <c r="G183" s="144"/>
      <c r="H183" s="144"/>
      <c r="I183" s="14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D184" s="1"/>
      <c r="E184" s="144"/>
      <c r="F184" s="144"/>
      <c r="G184" s="144"/>
      <c r="H184" s="144"/>
      <c r="I184" s="14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D185" s="1"/>
      <c r="E185" s="144"/>
      <c r="F185" s="144"/>
      <c r="G185" s="144"/>
      <c r="H185" s="144"/>
      <c r="I185" s="14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D186" s="1"/>
      <c r="E186" s="144"/>
      <c r="F186" s="144"/>
      <c r="G186" s="144"/>
      <c r="H186" s="144"/>
      <c r="I186" s="14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D187" s="1"/>
      <c r="E187" s="144"/>
      <c r="F187" s="144"/>
      <c r="G187" s="144"/>
      <c r="H187" s="144"/>
      <c r="I187" s="14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D188" s="1"/>
      <c r="E188" s="144"/>
      <c r="F188" s="144"/>
      <c r="G188" s="144"/>
      <c r="H188" s="144"/>
      <c r="I188" s="14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D189" s="1"/>
      <c r="E189" s="144"/>
      <c r="F189" s="144"/>
      <c r="G189" s="144"/>
      <c r="H189" s="144"/>
      <c r="I189" s="14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D190" s="1"/>
      <c r="E190" s="144"/>
      <c r="F190" s="144"/>
      <c r="G190" s="144"/>
      <c r="H190" s="144"/>
      <c r="I190" s="14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D191" s="1"/>
      <c r="E191" s="144"/>
      <c r="F191" s="144"/>
      <c r="G191" s="144"/>
      <c r="H191" s="144"/>
      <c r="I191" s="14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D192" s="1"/>
      <c r="E192" s="144"/>
      <c r="F192" s="144"/>
      <c r="G192" s="144"/>
      <c r="H192" s="144"/>
      <c r="I192" s="14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D193" s="1"/>
      <c r="E193" s="144"/>
      <c r="F193" s="144"/>
      <c r="G193" s="144"/>
      <c r="H193" s="144"/>
      <c r="I193" s="14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D194" s="1"/>
      <c r="E194" s="144"/>
      <c r="F194" s="144"/>
      <c r="G194" s="144"/>
      <c r="H194" s="144"/>
      <c r="I194" s="14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D195" s="1"/>
      <c r="E195" s="144"/>
      <c r="F195" s="144"/>
      <c r="G195" s="144"/>
      <c r="H195" s="144"/>
      <c r="I195" s="14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D196" s="1"/>
      <c r="E196" s="144"/>
      <c r="F196" s="144"/>
      <c r="G196" s="144"/>
      <c r="H196" s="144"/>
      <c r="I196" s="14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D197" s="1"/>
      <c r="E197" s="144"/>
      <c r="F197" s="144"/>
      <c r="G197" s="144"/>
      <c r="H197" s="144"/>
      <c r="I197" s="14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D198" s="1"/>
      <c r="E198" s="144"/>
      <c r="F198" s="144"/>
      <c r="G198" s="144"/>
      <c r="H198" s="144"/>
      <c r="I198" s="14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D199" s="1"/>
      <c r="E199" s="144"/>
      <c r="F199" s="144"/>
      <c r="G199" s="144"/>
      <c r="H199" s="144"/>
      <c r="I199" s="14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D200" s="1"/>
      <c r="E200" s="144"/>
      <c r="F200" s="144"/>
      <c r="G200" s="144"/>
      <c r="H200" s="144"/>
      <c r="I200" s="14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D201" s="1"/>
      <c r="E201" s="144"/>
      <c r="F201" s="144"/>
      <c r="G201" s="144"/>
      <c r="H201" s="144"/>
      <c r="I201" s="14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D202" s="1"/>
      <c r="E202" s="144"/>
      <c r="F202" s="144"/>
      <c r="G202" s="144"/>
      <c r="H202" s="144"/>
      <c r="I202" s="14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D203" s="1"/>
      <c r="E203" s="144"/>
      <c r="F203" s="144"/>
      <c r="G203" s="144"/>
      <c r="H203" s="144"/>
      <c r="I203" s="14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D204" s="1"/>
      <c r="E204" s="144"/>
      <c r="F204" s="144"/>
      <c r="G204" s="144"/>
      <c r="H204" s="144"/>
      <c r="I204" s="14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D205" s="1"/>
      <c r="E205" s="144"/>
      <c r="F205" s="144"/>
      <c r="G205" s="144"/>
      <c r="H205" s="144"/>
      <c r="I205" s="14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D206" s="1"/>
      <c r="E206" s="144"/>
      <c r="F206" s="144"/>
      <c r="G206" s="144"/>
      <c r="H206" s="144"/>
      <c r="I206" s="14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D207" s="1"/>
      <c r="E207" s="144"/>
      <c r="F207" s="144"/>
      <c r="G207" s="144"/>
      <c r="H207" s="144"/>
      <c r="I207" s="14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D208" s="1"/>
      <c r="E208" s="144"/>
      <c r="F208" s="144"/>
      <c r="G208" s="144"/>
      <c r="H208" s="144"/>
      <c r="I208" s="14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D209" s="1"/>
      <c r="E209" s="144"/>
      <c r="F209" s="144"/>
      <c r="G209" s="144"/>
      <c r="H209" s="144"/>
      <c r="I209" s="14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D210" s="1"/>
      <c r="E210" s="144"/>
      <c r="F210" s="144"/>
      <c r="G210" s="144"/>
      <c r="H210" s="144"/>
      <c r="I210" s="14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D211" s="1"/>
      <c r="E211" s="144"/>
      <c r="F211" s="144"/>
      <c r="G211" s="144"/>
      <c r="H211" s="144"/>
      <c r="I211" s="14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D212" s="1"/>
      <c r="E212" s="144"/>
      <c r="F212" s="144"/>
      <c r="G212" s="144"/>
      <c r="H212" s="144"/>
      <c r="I212" s="14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D213" s="1"/>
      <c r="E213" s="144"/>
      <c r="F213" s="144"/>
      <c r="G213" s="144"/>
      <c r="H213" s="144"/>
      <c r="I213" s="14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D214" s="1"/>
      <c r="E214" s="144"/>
      <c r="F214" s="144"/>
      <c r="G214" s="144"/>
      <c r="H214" s="144"/>
      <c r="I214" s="14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D215" s="1"/>
      <c r="E215" s="144"/>
      <c r="F215" s="144"/>
      <c r="G215" s="144"/>
      <c r="H215" s="144"/>
      <c r="I215" s="14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D216" s="1"/>
      <c r="E216" s="144"/>
      <c r="F216" s="144"/>
      <c r="G216" s="144"/>
      <c r="H216" s="144"/>
      <c r="I216" s="14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D217" s="1"/>
      <c r="E217" s="144"/>
      <c r="F217" s="144"/>
      <c r="G217" s="144"/>
      <c r="H217" s="144"/>
      <c r="I217" s="14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D218" s="1"/>
      <c r="E218" s="144"/>
      <c r="F218" s="144"/>
      <c r="G218" s="144"/>
      <c r="H218" s="144"/>
      <c r="I218" s="14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D219" s="1"/>
      <c r="E219" s="144"/>
      <c r="F219" s="144"/>
      <c r="G219" s="144"/>
      <c r="H219" s="144"/>
      <c r="I219" s="14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D220" s="1"/>
      <c r="E220" s="144"/>
      <c r="F220" s="144"/>
      <c r="G220" s="144"/>
      <c r="H220" s="144"/>
      <c r="I220" s="14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D221" s="1"/>
      <c r="E221" s="144"/>
      <c r="F221" s="144"/>
      <c r="G221" s="144"/>
      <c r="H221" s="144"/>
      <c r="I221" s="14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D222" s="1"/>
      <c r="E222" s="144"/>
      <c r="F222" s="144"/>
      <c r="G222" s="144"/>
      <c r="H222" s="144"/>
      <c r="I222" s="14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D223" s="1"/>
      <c r="E223" s="144"/>
      <c r="F223" s="144"/>
      <c r="G223" s="144"/>
      <c r="H223" s="144"/>
      <c r="I223" s="14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D224" s="1"/>
      <c r="E224" s="144"/>
      <c r="F224" s="144"/>
      <c r="G224" s="144"/>
      <c r="H224" s="144"/>
      <c r="I224" s="14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D225" s="1"/>
      <c r="E225" s="144"/>
      <c r="F225" s="144"/>
      <c r="G225" s="144"/>
      <c r="H225" s="144"/>
      <c r="I225" s="14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D226" s="1"/>
      <c r="E226" s="144"/>
      <c r="F226" s="144"/>
      <c r="G226" s="144"/>
      <c r="H226" s="144"/>
      <c r="I226" s="14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D227" s="1"/>
      <c r="E227" s="144"/>
      <c r="F227" s="144"/>
      <c r="G227" s="144"/>
      <c r="H227" s="144"/>
      <c r="I227" s="14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D228" s="1"/>
      <c r="E228" s="144"/>
      <c r="F228" s="144"/>
      <c r="G228" s="144"/>
      <c r="H228" s="144"/>
      <c r="I228" s="14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D229" s="1"/>
      <c r="E229" s="144"/>
      <c r="F229" s="144"/>
      <c r="G229" s="144"/>
      <c r="H229" s="144"/>
      <c r="I229" s="14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D230" s="1"/>
      <c r="E230" s="144"/>
      <c r="F230" s="144"/>
      <c r="G230" s="144"/>
      <c r="H230" s="144"/>
      <c r="I230" s="14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D231" s="1"/>
      <c r="E231" s="144"/>
      <c r="F231" s="144"/>
      <c r="G231" s="144"/>
      <c r="H231" s="144"/>
      <c r="I231" s="14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D232" s="1"/>
      <c r="E232" s="144"/>
      <c r="F232" s="144"/>
      <c r="G232" s="144"/>
      <c r="H232" s="144"/>
      <c r="I232" s="14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D233" s="1"/>
      <c r="E233" s="144"/>
      <c r="F233" s="144"/>
      <c r="G233" s="144"/>
      <c r="H233" s="144"/>
      <c r="I233" s="14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D234" s="1"/>
      <c r="E234" s="144"/>
      <c r="F234" s="144"/>
      <c r="G234" s="144"/>
      <c r="H234" s="144"/>
      <c r="I234" s="14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D235" s="1"/>
      <c r="E235" s="144"/>
      <c r="F235" s="144"/>
      <c r="G235" s="144"/>
      <c r="H235" s="144"/>
      <c r="I235" s="14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D236" s="1"/>
      <c r="E236" s="144"/>
      <c r="F236" s="144"/>
      <c r="G236" s="144"/>
      <c r="H236" s="144"/>
      <c r="I236" s="14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D237" s="1"/>
      <c r="E237" s="144"/>
      <c r="F237" s="144"/>
      <c r="G237" s="144"/>
      <c r="H237" s="144"/>
      <c r="I237" s="14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D238" s="1"/>
      <c r="E238" s="144"/>
      <c r="F238" s="144"/>
      <c r="G238" s="144"/>
      <c r="H238" s="144"/>
      <c r="I238" s="14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D239" s="1"/>
      <c r="E239" s="144"/>
      <c r="F239" s="144"/>
      <c r="G239" s="144"/>
      <c r="H239" s="144"/>
      <c r="I239" s="14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D240" s="1"/>
      <c r="E240" s="144"/>
      <c r="F240" s="144"/>
      <c r="G240" s="144"/>
      <c r="H240" s="144"/>
      <c r="I240" s="14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D241" s="1"/>
      <c r="E241" s="144"/>
      <c r="F241" s="144"/>
      <c r="G241" s="144"/>
      <c r="H241" s="144"/>
      <c r="I241" s="14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D242" s="1"/>
      <c r="E242" s="144"/>
      <c r="F242" s="144"/>
      <c r="G242" s="144"/>
      <c r="H242" s="144"/>
      <c r="I242" s="14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D243" s="1"/>
      <c r="E243" s="144"/>
      <c r="F243" s="144"/>
      <c r="G243" s="144"/>
      <c r="H243" s="144"/>
      <c r="I243" s="14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D244" s="1"/>
      <c r="E244" s="144"/>
      <c r="F244" s="144"/>
      <c r="G244" s="144"/>
      <c r="H244" s="144"/>
      <c r="I244" s="14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D245" s="1"/>
      <c r="E245" s="144"/>
      <c r="F245" s="144"/>
      <c r="G245" s="144"/>
      <c r="H245" s="144"/>
      <c r="I245" s="14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D246" s="1"/>
      <c r="E246" s="144"/>
      <c r="F246" s="144"/>
      <c r="G246" s="144"/>
      <c r="H246" s="144"/>
      <c r="I246" s="14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D247" s="1"/>
      <c r="E247" s="144"/>
      <c r="F247" s="144"/>
      <c r="G247" s="144"/>
      <c r="H247" s="144"/>
      <c r="I247" s="14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D248" s="1"/>
      <c r="E248" s="144"/>
      <c r="F248" s="144"/>
      <c r="G248" s="144"/>
      <c r="H248" s="144"/>
      <c r="I248" s="14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D249" s="1"/>
      <c r="E249" s="144"/>
      <c r="F249" s="144"/>
      <c r="G249" s="144"/>
      <c r="H249" s="144"/>
      <c r="I249" s="14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D250" s="1"/>
      <c r="E250" s="144"/>
      <c r="F250" s="144"/>
      <c r="G250" s="144"/>
      <c r="H250" s="144"/>
      <c r="I250" s="14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D251" s="1"/>
      <c r="E251" s="144"/>
      <c r="F251" s="144"/>
      <c r="G251" s="144"/>
      <c r="H251" s="144"/>
      <c r="I251" s="14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D252" s="1"/>
      <c r="E252" s="144"/>
      <c r="F252" s="144"/>
      <c r="G252" s="144"/>
      <c r="H252" s="144"/>
      <c r="I252" s="14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D253" s="1"/>
      <c r="E253" s="144"/>
      <c r="F253" s="144"/>
      <c r="G253" s="144"/>
      <c r="H253" s="144"/>
      <c r="I253" s="14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D254" s="1"/>
      <c r="E254" s="144"/>
      <c r="F254" s="144"/>
      <c r="G254" s="144"/>
      <c r="H254" s="144"/>
      <c r="I254" s="14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D255" s="1"/>
      <c r="E255" s="144"/>
      <c r="F255" s="144"/>
      <c r="G255" s="144"/>
      <c r="H255" s="144"/>
      <c r="I255" s="14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D256" s="1"/>
      <c r="E256" s="144"/>
      <c r="F256" s="144"/>
      <c r="G256" s="144"/>
      <c r="H256" s="144"/>
      <c r="I256" s="14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D257" s="1"/>
      <c r="E257" s="144"/>
      <c r="F257" s="144"/>
      <c r="G257" s="144"/>
      <c r="H257" s="144"/>
      <c r="I257" s="14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D258" s="1"/>
      <c r="E258" s="144"/>
      <c r="F258" s="144"/>
      <c r="G258" s="144"/>
      <c r="H258" s="144"/>
      <c r="I258" s="14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D259" s="1"/>
      <c r="E259" s="144"/>
      <c r="F259" s="144"/>
      <c r="G259" s="144"/>
      <c r="H259" s="144"/>
      <c r="I259" s="14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D260" s="1"/>
      <c r="E260" s="144"/>
      <c r="F260" s="144"/>
      <c r="G260" s="144"/>
      <c r="H260" s="144"/>
      <c r="I260" s="14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D261" s="1"/>
      <c r="E261" s="144"/>
      <c r="F261" s="144"/>
      <c r="G261" s="144"/>
      <c r="H261" s="144"/>
      <c r="I261" s="14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D262" s="1"/>
      <c r="E262" s="144"/>
      <c r="F262" s="144"/>
      <c r="G262" s="144"/>
      <c r="H262" s="144"/>
      <c r="I262" s="14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D263" s="1"/>
      <c r="E263" s="144"/>
      <c r="F263" s="144"/>
      <c r="G263" s="144"/>
      <c r="H263" s="144"/>
      <c r="I263" s="14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D264" s="1"/>
      <c r="E264" s="144"/>
      <c r="F264" s="144"/>
      <c r="G264" s="144"/>
      <c r="H264" s="144"/>
      <c r="I264" s="14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D265" s="1"/>
      <c r="E265" s="144"/>
      <c r="F265" s="144"/>
      <c r="G265" s="144"/>
      <c r="H265" s="144"/>
      <c r="I265" s="14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D266" s="1"/>
      <c r="E266" s="144"/>
      <c r="F266" s="144"/>
      <c r="G266" s="144"/>
      <c r="H266" s="144"/>
      <c r="I266" s="14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D267" s="1"/>
      <c r="E267" s="144"/>
      <c r="F267" s="144"/>
      <c r="G267" s="144"/>
      <c r="H267" s="144"/>
      <c r="I267" s="14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D268" s="1"/>
      <c r="E268" s="144"/>
      <c r="F268" s="144"/>
      <c r="G268" s="144"/>
      <c r="H268" s="144"/>
      <c r="I268" s="14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D269" s="1"/>
      <c r="E269" s="144"/>
      <c r="F269" s="144"/>
      <c r="G269" s="144"/>
      <c r="H269" s="144"/>
      <c r="I269" s="14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D270" s="1"/>
      <c r="E270" s="144"/>
      <c r="F270" s="144"/>
      <c r="G270" s="144"/>
      <c r="H270" s="144"/>
      <c r="I270" s="14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D271" s="1"/>
      <c r="E271" s="144"/>
      <c r="F271" s="144"/>
      <c r="G271" s="144"/>
      <c r="H271" s="144"/>
      <c r="I271" s="14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D272" s="1"/>
      <c r="E272" s="144"/>
      <c r="F272" s="144"/>
      <c r="G272" s="144"/>
      <c r="H272" s="144"/>
      <c r="I272" s="14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D273" s="1"/>
      <c r="E273" s="144"/>
      <c r="F273" s="144"/>
      <c r="G273" s="144"/>
      <c r="H273" s="144"/>
      <c r="I273" s="14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D274" s="1"/>
      <c r="E274" s="144"/>
      <c r="F274" s="144"/>
      <c r="G274" s="144"/>
      <c r="H274" s="144"/>
      <c r="I274" s="14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D275" s="1"/>
      <c r="E275" s="144"/>
      <c r="F275" s="144"/>
      <c r="G275" s="144"/>
      <c r="H275" s="144"/>
      <c r="I275" s="14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D276" s="1"/>
      <c r="E276" s="144"/>
      <c r="F276" s="144"/>
      <c r="G276" s="144"/>
      <c r="H276" s="144"/>
      <c r="I276" s="14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D277" s="1"/>
      <c r="E277" s="144"/>
      <c r="F277" s="144"/>
      <c r="G277" s="144"/>
      <c r="H277" s="144"/>
      <c r="I277" s="14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D278" s="1"/>
      <c r="E278" s="144"/>
      <c r="F278" s="144"/>
      <c r="G278" s="144"/>
      <c r="H278" s="144"/>
      <c r="I278" s="14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D279" s="1"/>
      <c r="E279" s="144"/>
      <c r="F279" s="144"/>
      <c r="G279" s="144"/>
      <c r="H279" s="144"/>
      <c r="I279" s="14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D280" s="1"/>
      <c r="E280" s="144"/>
      <c r="F280" s="144"/>
      <c r="G280" s="144"/>
      <c r="H280" s="144"/>
      <c r="I280" s="14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D281" s="1"/>
      <c r="E281" s="144"/>
      <c r="F281" s="144"/>
      <c r="G281" s="144"/>
      <c r="H281" s="144"/>
      <c r="I281" s="14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D282" s="1"/>
      <c r="E282" s="144"/>
      <c r="F282" s="144"/>
      <c r="G282" s="144"/>
      <c r="H282" s="144"/>
      <c r="I282" s="14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D283" s="1"/>
      <c r="E283" s="144"/>
      <c r="F283" s="144"/>
      <c r="G283" s="144"/>
      <c r="H283" s="144"/>
      <c r="I283" s="14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D284" s="1"/>
      <c r="E284" s="144"/>
      <c r="F284" s="144"/>
      <c r="G284" s="144"/>
      <c r="H284" s="144"/>
      <c r="I284" s="14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D285" s="1"/>
      <c r="E285" s="144"/>
      <c r="F285" s="144"/>
      <c r="G285" s="144"/>
      <c r="H285" s="144"/>
      <c r="I285" s="14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D286" s="1"/>
      <c r="E286" s="144"/>
      <c r="F286" s="144"/>
      <c r="G286" s="144"/>
      <c r="H286" s="144"/>
      <c r="I286" s="14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D287" s="1"/>
      <c r="E287" s="144"/>
      <c r="F287" s="144"/>
      <c r="G287" s="144"/>
      <c r="H287" s="144"/>
      <c r="I287" s="14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D288" s="1"/>
      <c r="E288" s="144"/>
      <c r="F288" s="144"/>
      <c r="G288" s="144"/>
      <c r="H288" s="144"/>
      <c r="I288" s="14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D289" s="1"/>
      <c r="E289" s="144"/>
      <c r="F289" s="144"/>
      <c r="G289" s="144"/>
      <c r="H289" s="144"/>
      <c r="I289" s="14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D290" s="1"/>
      <c r="E290" s="144"/>
      <c r="F290" s="144"/>
      <c r="G290" s="144"/>
      <c r="H290" s="144"/>
      <c r="I290" s="14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D291" s="1"/>
      <c r="E291" s="144"/>
      <c r="F291" s="144"/>
      <c r="G291" s="144"/>
      <c r="H291" s="144"/>
      <c r="I291" s="14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D292" s="1"/>
      <c r="E292" s="144"/>
      <c r="F292" s="144"/>
      <c r="G292" s="144"/>
      <c r="H292" s="144"/>
      <c r="I292" s="14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D293" s="1"/>
      <c r="E293" s="144"/>
      <c r="F293" s="144"/>
      <c r="G293" s="144"/>
      <c r="H293" s="144"/>
      <c r="I293" s="14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D294" s="1"/>
      <c r="E294" s="144"/>
      <c r="F294" s="144"/>
      <c r="G294" s="144"/>
      <c r="H294" s="144"/>
      <c r="I294" s="14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D295" s="1"/>
      <c r="E295" s="144"/>
      <c r="F295" s="144"/>
      <c r="G295" s="144"/>
      <c r="H295" s="144"/>
      <c r="I295" s="14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D296" s="1"/>
      <c r="E296" s="144"/>
      <c r="F296" s="144"/>
      <c r="G296" s="144"/>
      <c r="H296" s="144"/>
      <c r="I296" s="14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D297" s="1"/>
      <c r="E297" s="144"/>
      <c r="F297" s="144"/>
      <c r="G297" s="144"/>
      <c r="H297" s="144"/>
      <c r="I297" s="14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D298" s="1"/>
      <c r="E298" s="144"/>
      <c r="F298" s="144"/>
      <c r="G298" s="144"/>
      <c r="H298" s="144"/>
      <c r="I298" s="14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D299" s="1"/>
      <c r="E299" s="144"/>
      <c r="F299" s="144"/>
      <c r="G299" s="144"/>
      <c r="H299" s="144"/>
      <c r="I299" s="14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D300" s="1"/>
      <c r="E300" s="144"/>
      <c r="F300" s="144"/>
      <c r="G300" s="144"/>
      <c r="H300" s="144"/>
      <c r="I300" s="14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D301" s="1"/>
      <c r="E301" s="144"/>
      <c r="F301" s="144"/>
      <c r="G301" s="144"/>
      <c r="H301" s="144"/>
      <c r="I301" s="14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D302" s="1"/>
      <c r="E302" s="144"/>
      <c r="F302" s="144"/>
      <c r="G302" s="144"/>
      <c r="H302" s="144"/>
      <c r="I302" s="14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D303" s="1"/>
      <c r="E303" s="144"/>
      <c r="F303" s="144"/>
      <c r="G303" s="144"/>
      <c r="H303" s="144"/>
      <c r="I303" s="14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D304" s="1"/>
      <c r="E304" s="144"/>
      <c r="F304" s="144"/>
      <c r="G304" s="144"/>
      <c r="H304" s="144"/>
      <c r="I304" s="14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D305" s="1"/>
      <c r="E305" s="144"/>
      <c r="F305" s="144"/>
      <c r="G305" s="144"/>
      <c r="H305" s="144"/>
      <c r="I305" s="14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D306" s="1"/>
      <c r="E306" s="144"/>
      <c r="F306" s="144"/>
      <c r="G306" s="144"/>
      <c r="H306" s="144"/>
      <c r="I306" s="14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D307" s="1"/>
      <c r="E307" s="144"/>
      <c r="F307" s="144"/>
      <c r="G307" s="144"/>
      <c r="H307" s="144"/>
      <c r="I307" s="14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D308" s="1"/>
      <c r="E308" s="144"/>
      <c r="F308" s="144"/>
      <c r="G308" s="144"/>
      <c r="H308" s="144"/>
      <c r="I308" s="14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D309" s="1"/>
      <c r="E309" s="144"/>
      <c r="F309" s="144"/>
      <c r="G309" s="144"/>
      <c r="H309" s="144"/>
      <c r="I309" s="14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D310" s="1"/>
      <c r="E310" s="144"/>
      <c r="F310" s="144"/>
      <c r="G310" s="144"/>
      <c r="H310" s="144"/>
      <c r="I310" s="14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D311" s="1"/>
      <c r="E311" s="144"/>
      <c r="F311" s="144"/>
      <c r="G311" s="144"/>
      <c r="H311" s="144"/>
      <c r="I311" s="14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D312" s="1"/>
      <c r="E312" s="144"/>
      <c r="F312" s="144"/>
      <c r="G312" s="144"/>
      <c r="H312" s="144"/>
      <c r="I312" s="14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D313" s="1"/>
      <c r="E313" s="144"/>
      <c r="F313" s="144"/>
      <c r="G313" s="144"/>
      <c r="H313" s="144"/>
      <c r="I313" s="14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D314" s="1"/>
      <c r="E314" s="144"/>
      <c r="F314" s="144"/>
      <c r="G314" s="144"/>
      <c r="H314" s="144"/>
      <c r="I314" s="14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D315" s="1"/>
      <c r="E315" s="144"/>
      <c r="F315" s="144"/>
      <c r="G315" s="144"/>
      <c r="H315" s="144"/>
      <c r="I315" s="14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D316" s="1"/>
      <c r="E316" s="144"/>
      <c r="F316" s="144"/>
      <c r="G316" s="144"/>
      <c r="H316" s="144"/>
      <c r="I316" s="14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D317" s="1"/>
      <c r="E317" s="144"/>
      <c r="F317" s="144"/>
      <c r="G317" s="144"/>
      <c r="H317" s="144"/>
      <c r="I317" s="14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D318" s="1"/>
      <c r="E318" s="144"/>
      <c r="F318" s="144"/>
      <c r="G318" s="144"/>
      <c r="H318" s="144"/>
      <c r="I318" s="14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D319" s="1"/>
      <c r="E319" s="144"/>
      <c r="F319" s="144"/>
      <c r="G319" s="144"/>
      <c r="H319" s="144"/>
      <c r="I319" s="14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D320" s="1"/>
      <c r="E320" s="144"/>
      <c r="F320" s="144"/>
      <c r="G320" s="144"/>
      <c r="H320" s="144"/>
      <c r="I320" s="14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D321" s="1"/>
      <c r="E321" s="144"/>
      <c r="F321" s="144"/>
      <c r="G321" s="144"/>
      <c r="H321" s="144"/>
      <c r="I321" s="14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D322" s="1"/>
      <c r="E322" s="144"/>
      <c r="F322" s="144"/>
      <c r="G322" s="144"/>
      <c r="H322" s="144"/>
      <c r="I322" s="14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D323" s="1"/>
      <c r="E323" s="144"/>
      <c r="F323" s="144"/>
      <c r="G323" s="144"/>
      <c r="H323" s="144"/>
      <c r="I323" s="14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D324" s="1"/>
      <c r="E324" s="144"/>
      <c r="F324" s="144"/>
      <c r="G324" s="144"/>
      <c r="H324" s="144"/>
      <c r="I324" s="14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D325" s="1"/>
      <c r="E325" s="144"/>
      <c r="F325" s="144"/>
      <c r="G325" s="144"/>
      <c r="H325" s="144"/>
      <c r="I325" s="14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D326" s="1"/>
      <c r="E326" s="144"/>
      <c r="F326" s="144"/>
      <c r="G326" s="144"/>
      <c r="H326" s="144"/>
      <c r="I326" s="14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D327" s="1"/>
      <c r="E327" s="144"/>
      <c r="F327" s="144"/>
      <c r="G327" s="144"/>
      <c r="H327" s="144"/>
      <c r="I327" s="14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D328" s="1"/>
      <c r="E328" s="144"/>
      <c r="F328" s="144"/>
      <c r="G328" s="144"/>
      <c r="H328" s="144"/>
      <c r="I328" s="14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D329" s="1"/>
      <c r="E329" s="144"/>
      <c r="F329" s="144"/>
      <c r="G329" s="144"/>
      <c r="H329" s="144"/>
      <c r="I329" s="14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D330" s="1"/>
      <c r="E330" s="144"/>
      <c r="F330" s="144"/>
      <c r="G330" s="144"/>
      <c r="H330" s="144"/>
      <c r="I330" s="14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D331" s="1"/>
      <c r="E331" s="144"/>
      <c r="F331" s="144"/>
      <c r="G331" s="144"/>
      <c r="H331" s="144"/>
      <c r="I331" s="14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D332" s="1"/>
      <c r="E332" s="144"/>
      <c r="F332" s="144"/>
      <c r="G332" s="144"/>
      <c r="H332" s="144"/>
      <c r="I332" s="14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D333" s="1"/>
      <c r="E333" s="144"/>
      <c r="F333" s="144"/>
      <c r="G333" s="144"/>
      <c r="H333" s="144"/>
      <c r="I333" s="14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D334" s="1"/>
      <c r="E334" s="144"/>
      <c r="F334" s="144"/>
      <c r="G334" s="144"/>
      <c r="H334" s="144"/>
      <c r="I334" s="14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D335" s="1"/>
      <c r="E335" s="144"/>
      <c r="F335" s="144"/>
      <c r="G335" s="144"/>
      <c r="H335" s="144"/>
      <c r="I335" s="14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D336" s="1"/>
      <c r="E336" s="144"/>
      <c r="F336" s="144"/>
      <c r="G336" s="144"/>
      <c r="H336" s="144"/>
      <c r="I336" s="14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D337" s="1"/>
      <c r="E337" s="144"/>
      <c r="F337" s="144"/>
      <c r="G337" s="144"/>
      <c r="H337" s="144"/>
      <c r="I337" s="14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D338" s="1"/>
      <c r="E338" s="144"/>
      <c r="F338" s="144"/>
      <c r="G338" s="144"/>
      <c r="H338" s="144"/>
      <c r="I338" s="14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D339" s="1"/>
      <c r="E339" s="144"/>
      <c r="F339" s="144"/>
      <c r="G339" s="144"/>
      <c r="H339" s="144"/>
      <c r="I339" s="14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D340" s="1"/>
      <c r="E340" s="144"/>
      <c r="F340" s="144"/>
      <c r="G340" s="144"/>
      <c r="H340" s="144"/>
      <c r="I340" s="14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D341" s="1"/>
      <c r="E341" s="144"/>
      <c r="F341" s="144"/>
      <c r="G341" s="144"/>
      <c r="H341" s="144"/>
      <c r="I341" s="14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D342" s="1"/>
      <c r="E342" s="144"/>
      <c r="F342" s="144"/>
      <c r="G342" s="144"/>
      <c r="H342" s="144"/>
      <c r="I342" s="14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D343" s="1"/>
      <c r="E343" s="144"/>
      <c r="F343" s="144"/>
      <c r="G343" s="144"/>
      <c r="H343" s="144"/>
      <c r="I343" s="14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D344" s="1"/>
      <c r="E344" s="144"/>
      <c r="F344" s="144"/>
      <c r="G344" s="144"/>
      <c r="H344" s="144"/>
      <c r="I344" s="14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D345" s="1"/>
      <c r="E345" s="144"/>
      <c r="F345" s="144"/>
      <c r="G345" s="144"/>
      <c r="H345" s="144"/>
      <c r="I345" s="14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D346" s="1"/>
      <c r="E346" s="144"/>
      <c r="F346" s="144"/>
      <c r="G346" s="144"/>
      <c r="H346" s="144"/>
      <c r="I346" s="14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D347" s="1"/>
      <c r="E347" s="144"/>
      <c r="F347" s="144"/>
      <c r="G347" s="144"/>
      <c r="H347" s="144"/>
      <c r="I347" s="14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D348" s="1"/>
      <c r="E348" s="144"/>
      <c r="F348" s="144"/>
      <c r="G348" s="144"/>
      <c r="H348" s="144"/>
      <c r="I348" s="14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D349" s="1"/>
      <c r="E349" s="144"/>
      <c r="F349" s="144"/>
      <c r="G349" s="144"/>
      <c r="H349" s="144"/>
      <c r="I349" s="14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D350" s="1"/>
      <c r="E350" s="144"/>
      <c r="F350" s="144"/>
      <c r="G350" s="144"/>
      <c r="H350" s="144"/>
      <c r="I350" s="14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D351" s="1"/>
      <c r="E351" s="144"/>
      <c r="F351" s="144"/>
      <c r="G351" s="144"/>
      <c r="H351" s="144"/>
      <c r="I351" s="14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D352" s="1"/>
      <c r="E352" s="144"/>
      <c r="F352" s="144"/>
      <c r="G352" s="144"/>
      <c r="H352" s="144"/>
      <c r="I352" s="14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D353" s="1"/>
      <c r="E353" s="144"/>
      <c r="F353" s="144"/>
      <c r="G353" s="144"/>
      <c r="H353" s="144"/>
      <c r="I353" s="14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D354" s="1"/>
      <c r="E354" s="144"/>
      <c r="F354" s="144"/>
      <c r="G354" s="144"/>
      <c r="H354" s="144"/>
      <c r="I354" s="14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D355" s="1"/>
      <c r="E355" s="144"/>
      <c r="F355" s="144"/>
      <c r="G355" s="144"/>
      <c r="H355" s="144"/>
      <c r="I355" s="14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D356" s="1"/>
      <c r="E356" s="144"/>
      <c r="F356" s="144"/>
      <c r="G356" s="144"/>
      <c r="H356" s="144"/>
      <c r="I356" s="14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D357" s="1"/>
      <c r="E357" s="144"/>
      <c r="F357" s="144"/>
      <c r="G357" s="144"/>
      <c r="H357" s="144"/>
      <c r="I357" s="14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D358" s="1"/>
      <c r="E358" s="144"/>
      <c r="F358" s="144"/>
      <c r="G358" s="144"/>
      <c r="H358" s="144"/>
      <c r="I358" s="14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D359" s="1"/>
      <c r="E359" s="144"/>
      <c r="F359" s="144"/>
      <c r="G359" s="144"/>
      <c r="H359" s="144"/>
      <c r="I359" s="14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D360" s="1"/>
      <c r="E360" s="144"/>
      <c r="F360" s="144"/>
      <c r="G360" s="144"/>
      <c r="H360" s="144"/>
      <c r="I360" s="14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D361" s="1"/>
      <c r="E361" s="144"/>
      <c r="F361" s="144"/>
      <c r="G361" s="144"/>
      <c r="H361" s="144"/>
      <c r="I361" s="14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D362" s="1"/>
      <c r="E362" s="144"/>
      <c r="F362" s="144"/>
      <c r="G362" s="144"/>
      <c r="H362" s="144"/>
      <c r="I362" s="14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D363" s="1"/>
      <c r="E363" s="144"/>
      <c r="F363" s="144"/>
      <c r="G363" s="144"/>
      <c r="H363" s="144"/>
      <c r="I363" s="14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D364" s="1"/>
      <c r="E364" s="144"/>
      <c r="F364" s="144"/>
      <c r="G364" s="144"/>
      <c r="H364" s="144"/>
      <c r="I364" s="14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D365" s="1"/>
      <c r="E365" s="144"/>
      <c r="F365" s="144"/>
      <c r="G365" s="144"/>
      <c r="H365" s="144"/>
      <c r="I365" s="14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D366" s="1"/>
      <c r="E366" s="144"/>
      <c r="F366" s="144"/>
      <c r="G366" s="144"/>
      <c r="H366" s="144"/>
      <c r="I366" s="14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D367" s="1"/>
      <c r="E367" s="144"/>
      <c r="F367" s="144"/>
      <c r="G367" s="144"/>
      <c r="H367" s="144"/>
      <c r="I367" s="14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D368" s="1"/>
      <c r="E368" s="144"/>
      <c r="F368" s="144"/>
      <c r="G368" s="144"/>
      <c r="H368" s="144"/>
      <c r="I368" s="14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D369" s="1"/>
      <c r="E369" s="144"/>
      <c r="F369" s="144"/>
      <c r="G369" s="144"/>
      <c r="H369" s="144"/>
      <c r="I369" s="14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D370" s="1"/>
      <c r="E370" s="144"/>
      <c r="F370" s="144"/>
      <c r="G370" s="144"/>
      <c r="H370" s="144"/>
      <c r="I370" s="14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D371" s="1"/>
      <c r="E371" s="144"/>
      <c r="F371" s="144"/>
      <c r="G371" s="144"/>
      <c r="H371" s="144"/>
      <c r="I371" s="14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D372" s="1"/>
      <c r="E372" s="144"/>
      <c r="F372" s="144"/>
      <c r="G372" s="144"/>
      <c r="H372" s="144"/>
      <c r="I372" s="14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D373" s="1"/>
      <c r="E373" s="144"/>
      <c r="F373" s="144"/>
      <c r="G373" s="144"/>
      <c r="H373" s="144"/>
      <c r="I373" s="14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D374" s="1"/>
      <c r="E374" s="144"/>
      <c r="F374" s="144"/>
      <c r="G374" s="144"/>
      <c r="H374" s="144"/>
      <c r="I374" s="14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D375" s="1"/>
      <c r="E375" s="144"/>
      <c r="F375" s="144"/>
      <c r="G375" s="144"/>
      <c r="H375" s="144"/>
      <c r="I375" s="14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D376" s="1"/>
      <c r="E376" s="144"/>
      <c r="F376" s="144"/>
      <c r="G376" s="144"/>
      <c r="H376" s="144"/>
      <c r="I376" s="14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D377" s="1"/>
      <c r="E377" s="144"/>
      <c r="F377" s="144"/>
      <c r="G377" s="144"/>
      <c r="H377" s="144"/>
      <c r="I377" s="14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D378" s="1"/>
      <c r="E378" s="144"/>
      <c r="F378" s="144"/>
      <c r="G378" s="144"/>
      <c r="H378" s="144"/>
      <c r="I378" s="14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D379" s="1"/>
      <c r="E379" s="144"/>
      <c r="F379" s="144"/>
      <c r="G379" s="144"/>
      <c r="H379" s="144"/>
      <c r="I379" s="14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D380" s="1"/>
      <c r="E380" s="144"/>
      <c r="F380" s="144"/>
      <c r="G380" s="144"/>
      <c r="H380" s="144"/>
      <c r="I380" s="14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D381" s="1"/>
      <c r="E381" s="144"/>
      <c r="F381" s="144"/>
      <c r="G381" s="144"/>
      <c r="H381" s="144"/>
      <c r="I381" s="14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D382" s="1"/>
      <c r="E382" s="144"/>
      <c r="F382" s="144"/>
      <c r="G382" s="144"/>
      <c r="H382" s="144"/>
      <c r="I382" s="14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D383" s="1"/>
      <c r="E383" s="144"/>
      <c r="F383" s="144"/>
      <c r="G383" s="144"/>
      <c r="H383" s="144"/>
      <c r="I383" s="14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D384" s="1"/>
      <c r="E384" s="144"/>
      <c r="F384" s="144"/>
      <c r="G384" s="144"/>
      <c r="H384" s="144"/>
      <c r="I384" s="14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D385" s="1"/>
      <c r="E385" s="144"/>
      <c r="F385" s="144"/>
      <c r="G385" s="144"/>
      <c r="H385" s="144"/>
      <c r="I385" s="14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D386" s="1"/>
      <c r="E386" s="144"/>
      <c r="F386" s="144"/>
      <c r="G386" s="144"/>
      <c r="H386" s="144"/>
      <c r="I386" s="14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D387" s="1"/>
      <c r="E387" s="144"/>
      <c r="F387" s="144"/>
      <c r="G387" s="144"/>
      <c r="H387" s="144"/>
      <c r="I387" s="14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D388" s="1"/>
      <c r="E388" s="144"/>
      <c r="F388" s="144"/>
      <c r="G388" s="144"/>
      <c r="H388" s="144"/>
      <c r="I388" s="14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D389" s="1"/>
      <c r="E389" s="144"/>
      <c r="F389" s="144"/>
      <c r="G389" s="144"/>
      <c r="H389" s="144"/>
      <c r="I389" s="14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D390" s="1"/>
      <c r="E390" s="144"/>
      <c r="F390" s="144"/>
      <c r="G390" s="144"/>
      <c r="H390" s="144"/>
      <c r="I390" s="14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D391" s="1"/>
      <c r="E391" s="144"/>
      <c r="F391" s="144"/>
      <c r="G391" s="144"/>
      <c r="H391" s="144"/>
      <c r="I391" s="14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D392" s="1"/>
      <c r="E392" s="144"/>
      <c r="F392" s="144"/>
      <c r="G392" s="144"/>
      <c r="H392" s="144"/>
      <c r="I392" s="14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D393" s="1"/>
      <c r="E393" s="144"/>
      <c r="F393" s="144"/>
      <c r="G393" s="144"/>
      <c r="H393" s="144"/>
      <c r="I393" s="14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D394" s="1"/>
      <c r="E394" s="144"/>
      <c r="F394" s="144"/>
      <c r="G394" s="144"/>
      <c r="H394" s="144"/>
      <c r="I394" s="14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D395" s="1"/>
      <c r="E395" s="144"/>
      <c r="F395" s="144"/>
      <c r="G395" s="144"/>
      <c r="H395" s="144"/>
      <c r="I395" s="14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D396" s="1"/>
      <c r="E396" s="144"/>
      <c r="F396" s="144"/>
      <c r="G396" s="144"/>
      <c r="H396" s="144"/>
      <c r="I396" s="14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D397" s="1"/>
      <c r="E397" s="144"/>
      <c r="F397" s="144"/>
      <c r="G397" s="144"/>
      <c r="H397" s="144"/>
      <c r="I397" s="14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D398" s="1"/>
      <c r="E398" s="144"/>
      <c r="F398" s="144"/>
      <c r="G398" s="144"/>
      <c r="H398" s="144"/>
      <c r="I398" s="14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D399" s="1"/>
      <c r="E399" s="144"/>
      <c r="F399" s="144"/>
      <c r="G399" s="144"/>
      <c r="H399" s="144"/>
      <c r="I399" s="14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D400" s="1"/>
      <c r="E400" s="144"/>
      <c r="F400" s="144"/>
      <c r="G400" s="144"/>
      <c r="H400" s="144"/>
      <c r="I400" s="14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D401" s="1"/>
      <c r="E401" s="144"/>
      <c r="F401" s="144"/>
      <c r="G401" s="144"/>
      <c r="H401" s="144"/>
      <c r="I401" s="14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D402" s="1"/>
      <c r="E402" s="144"/>
      <c r="F402" s="144"/>
      <c r="G402" s="144"/>
      <c r="H402" s="144"/>
      <c r="I402" s="14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D403" s="1"/>
      <c r="E403" s="144"/>
      <c r="F403" s="144"/>
      <c r="G403" s="144"/>
      <c r="H403" s="144"/>
      <c r="I403" s="14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D404" s="1"/>
      <c r="E404" s="144"/>
      <c r="F404" s="144"/>
      <c r="G404" s="144"/>
      <c r="H404" s="144"/>
      <c r="I404" s="14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D405" s="1"/>
      <c r="E405" s="144"/>
      <c r="F405" s="144"/>
      <c r="G405" s="144"/>
      <c r="H405" s="144"/>
      <c r="I405" s="14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D406" s="1"/>
      <c r="E406" s="144"/>
      <c r="F406" s="144"/>
      <c r="G406" s="144"/>
      <c r="H406" s="144"/>
      <c r="I406" s="14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D407" s="1"/>
      <c r="E407" s="144"/>
      <c r="F407" s="144"/>
      <c r="G407" s="144"/>
      <c r="H407" s="144"/>
      <c r="I407" s="14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D408" s="1"/>
      <c r="E408" s="144"/>
      <c r="F408" s="144"/>
      <c r="G408" s="144"/>
      <c r="H408" s="144"/>
      <c r="I408" s="14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D409" s="1"/>
      <c r="E409" s="144"/>
      <c r="F409" s="144"/>
      <c r="G409" s="144"/>
      <c r="H409" s="144"/>
      <c r="I409" s="14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D410" s="1"/>
      <c r="E410" s="144"/>
      <c r="F410" s="144"/>
      <c r="G410" s="144"/>
      <c r="H410" s="144"/>
      <c r="I410" s="14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D411" s="1"/>
      <c r="E411" s="144"/>
      <c r="F411" s="144"/>
      <c r="G411" s="144"/>
      <c r="H411" s="144"/>
      <c r="I411" s="14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D412" s="1"/>
      <c r="E412" s="144"/>
      <c r="F412" s="144"/>
      <c r="G412" s="144"/>
      <c r="H412" s="144"/>
      <c r="I412" s="14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D413" s="1"/>
      <c r="E413" s="144"/>
      <c r="F413" s="144"/>
      <c r="G413" s="144"/>
      <c r="H413" s="144"/>
      <c r="I413" s="14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D414" s="1"/>
      <c r="E414" s="144"/>
      <c r="F414" s="144"/>
      <c r="G414" s="144"/>
      <c r="H414" s="144"/>
      <c r="I414" s="14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D415" s="1"/>
      <c r="E415" s="144"/>
      <c r="F415" s="144"/>
      <c r="G415" s="144"/>
      <c r="H415" s="144"/>
      <c r="I415" s="14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D416" s="1"/>
      <c r="E416" s="144"/>
      <c r="F416" s="144"/>
      <c r="G416" s="144"/>
      <c r="H416" s="144"/>
      <c r="I416" s="14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D417" s="1"/>
      <c r="E417" s="144"/>
      <c r="F417" s="144"/>
      <c r="G417" s="144"/>
      <c r="H417" s="144"/>
      <c r="I417" s="14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D418" s="1"/>
      <c r="E418" s="144"/>
      <c r="F418" s="144"/>
      <c r="G418" s="144"/>
      <c r="H418" s="144"/>
      <c r="I418" s="14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D419" s="1"/>
      <c r="E419" s="144"/>
      <c r="F419" s="144"/>
      <c r="G419" s="144"/>
      <c r="H419" s="144"/>
      <c r="I419" s="14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D420" s="1"/>
      <c r="E420" s="144"/>
      <c r="F420" s="144"/>
      <c r="G420" s="144"/>
      <c r="H420" s="144"/>
      <c r="I420" s="14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D421" s="1"/>
      <c r="E421" s="144"/>
      <c r="F421" s="144"/>
      <c r="G421" s="144"/>
      <c r="H421" s="144"/>
      <c r="I421" s="14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D422" s="1"/>
      <c r="E422" s="144"/>
      <c r="F422" s="144"/>
      <c r="G422" s="144"/>
      <c r="H422" s="144"/>
      <c r="I422" s="14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D423" s="1"/>
      <c r="E423" s="144"/>
      <c r="F423" s="144"/>
      <c r="G423" s="144"/>
      <c r="H423" s="144"/>
      <c r="I423" s="14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D424" s="1"/>
      <c r="E424" s="144"/>
      <c r="F424" s="144"/>
      <c r="G424" s="144"/>
      <c r="H424" s="144"/>
      <c r="I424" s="14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D425" s="1"/>
      <c r="E425" s="144"/>
      <c r="F425" s="144"/>
      <c r="G425" s="144"/>
      <c r="H425" s="144"/>
      <c r="I425" s="14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D426" s="1"/>
      <c r="E426" s="144"/>
      <c r="F426" s="144"/>
      <c r="G426" s="144"/>
      <c r="H426" s="144"/>
      <c r="I426" s="14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D427" s="1"/>
      <c r="E427" s="144"/>
      <c r="F427" s="144"/>
      <c r="G427" s="144"/>
      <c r="H427" s="144"/>
      <c r="I427" s="14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D428" s="1"/>
      <c r="E428" s="144"/>
      <c r="F428" s="144"/>
      <c r="G428" s="144"/>
      <c r="H428" s="144"/>
      <c r="I428" s="14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D429" s="1"/>
      <c r="E429" s="144"/>
      <c r="F429" s="144"/>
      <c r="G429" s="144"/>
      <c r="H429" s="144"/>
      <c r="I429" s="14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D430" s="1"/>
      <c r="E430" s="144"/>
      <c r="F430" s="144"/>
      <c r="G430" s="144"/>
      <c r="H430" s="144"/>
      <c r="I430" s="14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D431" s="1"/>
      <c r="E431" s="144"/>
      <c r="F431" s="144"/>
      <c r="G431" s="144"/>
      <c r="H431" s="144"/>
      <c r="I431" s="14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D432" s="1"/>
      <c r="E432" s="144"/>
      <c r="F432" s="144"/>
      <c r="G432" s="144"/>
      <c r="H432" s="144"/>
      <c r="I432" s="14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D433" s="1"/>
      <c r="E433" s="144"/>
      <c r="F433" s="144"/>
      <c r="G433" s="144"/>
      <c r="H433" s="144"/>
      <c r="I433" s="14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D434" s="1"/>
      <c r="E434" s="144"/>
      <c r="F434" s="144"/>
      <c r="G434" s="144"/>
      <c r="H434" s="144"/>
      <c r="I434" s="14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D435" s="1"/>
      <c r="E435" s="144"/>
      <c r="F435" s="144"/>
      <c r="G435" s="144"/>
      <c r="H435" s="144"/>
      <c r="I435" s="14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D436" s="1"/>
      <c r="E436" s="144"/>
      <c r="F436" s="144"/>
      <c r="G436" s="144"/>
      <c r="H436" s="144"/>
      <c r="I436" s="14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D437" s="1"/>
      <c r="E437" s="144"/>
      <c r="F437" s="144"/>
      <c r="G437" s="144"/>
      <c r="H437" s="144"/>
      <c r="I437" s="14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D438" s="1"/>
      <c r="E438" s="144"/>
      <c r="F438" s="144"/>
      <c r="G438" s="144"/>
      <c r="H438" s="144"/>
      <c r="I438" s="14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D439" s="1"/>
      <c r="E439" s="144"/>
      <c r="F439" s="144"/>
      <c r="G439" s="144"/>
      <c r="H439" s="144"/>
      <c r="I439" s="14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D440" s="1"/>
      <c r="E440" s="144"/>
      <c r="F440" s="144"/>
      <c r="G440" s="144"/>
      <c r="H440" s="144"/>
      <c r="I440" s="14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D441" s="1"/>
      <c r="E441" s="144"/>
      <c r="F441" s="144"/>
      <c r="G441" s="144"/>
      <c r="H441" s="144"/>
      <c r="I441" s="14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D442" s="1"/>
      <c r="E442" s="144"/>
      <c r="F442" s="144"/>
      <c r="G442" s="144"/>
      <c r="H442" s="144"/>
      <c r="I442" s="14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D443" s="1"/>
      <c r="E443" s="144"/>
      <c r="F443" s="144"/>
      <c r="G443" s="144"/>
      <c r="H443" s="144"/>
      <c r="I443" s="14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D444" s="1"/>
      <c r="E444" s="144"/>
      <c r="F444" s="144"/>
      <c r="G444" s="144"/>
      <c r="H444" s="144"/>
      <c r="I444" s="14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D445" s="1"/>
      <c r="E445" s="144"/>
      <c r="F445" s="144"/>
      <c r="G445" s="144"/>
      <c r="H445" s="144"/>
      <c r="I445" s="14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D446" s="1"/>
      <c r="E446" s="144"/>
      <c r="F446" s="144"/>
      <c r="G446" s="144"/>
      <c r="H446" s="144"/>
      <c r="I446" s="14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D447" s="1"/>
      <c r="E447" s="144"/>
      <c r="F447" s="144"/>
      <c r="G447" s="144"/>
      <c r="H447" s="144"/>
      <c r="I447" s="14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D448" s="1"/>
      <c r="E448" s="144"/>
      <c r="F448" s="144"/>
      <c r="G448" s="144"/>
      <c r="H448" s="144"/>
      <c r="I448" s="14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D449" s="1"/>
      <c r="E449" s="144"/>
      <c r="F449" s="144"/>
      <c r="G449" s="144"/>
      <c r="H449" s="144"/>
      <c r="I449" s="14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D450" s="1"/>
      <c r="E450" s="144"/>
      <c r="F450" s="144"/>
      <c r="G450" s="144"/>
      <c r="H450" s="144"/>
      <c r="I450" s="14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D451" s="1"/>
      <c r="E451" s="144"/>
      <c r="F451" s="144"/>
      <c r="G451" s="144"/>
      <c r="H451" s="144"/>
      <c r="I451" s="14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D452" s="1"/>
      <c r="E452" s="144"/>
      <c r="F452" s="144"/>
      <c r="G452" s="144"/>
      <c r="H452" s="144"/>
      <c r="I452" s="14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D453" s="1"/>
      <c r="E453" s="144"/>
      <c r="F453" s="144"/>
      <c r="G453" s="144"/>
      <c r="H453" s="144"/>
      <c r="I453" s="14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D454" s="1"/>
      <c r="E454" s="144"/>
      <c r="F454" s="144"/>
      <c r="G454" s="144"/>
      <c r="H454" s="144"/>
      <c r="I454" s="14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D455" s="1"/>
      <c r="E455" s="144"/>
      <c r="F455" s="144"/>
      <c r="G455" s="144"/>
      <c r="H455" s="144"/>
      <c r="I455" s="14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D456" s="1"/>
      <c r="E456" s="144"/>
      <c r="F456" s="144"/>
      <c r="G456" s="144"/>
      <c r="H456" s="144"/>
      <c r="I456" s="14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D457" s="1"/>
      <c r="E457" s="144"/>
      <c r="F457" s="144"/>
      <c r="G457" s="144"/>
      <c r="H457" s="144"/>
      <c r="I457" s="14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D458" s="1"/>
      <c r="E458" s="144"/>
      <c r="F458" s="144"/>
      <c r="G458" s="144"/>
      <c r="H458" s="144"/>
      <c r="I458" s="14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D459" s="1"/>
      <c r="E459" s="144"/>
      <c r="F459" s="144"/>
      <c r="G459" s="144"/>
      <c r="H459" s="144"/>
      <c r="I459" s="14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D460" s="1"/>
      <c r="E460" s="144"/>
      <c r="F460" s="144"/>
      <c r="G460" s="144"/>
      <c r="H460" s="144"/>
      <c r="I460" s="14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D461" s="1"/>
      <c r="E461" s="144"/>
      <c r="F461" s="144"/>
      <c r="G461" s="144"/>
      <c r="H461" s="144"/>
      <c r="I461" s="14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D462" s="1"/>
      <c r="E462" s="144"/>
      <c r="F462" s="144"/>
      <c r="G462" s="144"/>
      <c r="H462" s="144"/>
      <c r="I462" s="14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D463" s="1"/>
      <c r="E463" s="144"/>
      <c r="F463" s="144"/>
      <c r="G463" s="144"/>
      <c r="H463" s="144"/>
      <c r="I463" s="14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D464" s="1"/>
      <c r="E464" s="144"/>
      <c r="F464" s="144"/>
      <c r="G464" s="144"/>
      <c r="H464" s="144"/>
      <c r="I464" s="14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D465" s="1"/>
      <c r="E465" s="144"/>
      <c r="F465" s="144"/>
      <c r="G465" s="144"/>
      <c r="H465" s="144"/>
      <c r="I465" s="14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D466" s="1"/>
      <c r="E466" s="144"/>
      <c r="F466" s="144"/>
      <c r="G466" s="144"/>
      <c r="H466" s="144"/>
      <c r="I466" s="14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D467" s="1"/>
      <c r="E467" s="144"/>
      <c r="F467" s="144"/>
      <c r="G467" s="144"/>
      <c r="H467" s="144"/>
      <c r="I467" s="14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D468" s="1"/>
      <c r="E468" s="144"/>
      <c r="F468" s="144"/>
      <c r="G468" s="144"/>
      <c r="H468" s="144"/>
      <c r="I468" s="14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D469" s="1"/>
      <c r="E469" s="144"/>
      <c r="F469" s="144"/>
      <c r="G469" s="144"/>
      <c r="H469" s="144"/>
      <c r="I469" s="14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D470" s="1"/>
      <c r="E470" s="144"/>
      <c r="F470" s="144"/>
      <c r="G470" s="144"/>
      <c r="H470" s="144"/>
      <c r="I470" s="14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D471" s="1"/>
      <c r="E471" s="144"/>
      <c r="F471" s="144"/>
      <c r="G471" s="144"/>
      <c r="H471" s="144"/>
      <c r="I471" s="14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D472" s="1"/>
      <c r="E472" s="144"/>
      <c r="F472" s="144"/>
      <c r="G472" s="144"/>
      <c r="H472" s="144"/>
      <c r="I472" s="14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D473" s="1"/>
      <c r="E473" s="144"/>
      <c r="F473" s="144"/>
      <c r="G473" s="144"/>
      <c r="H473" s="144"/>
      <c r="I473" s="14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D474" s="1"/>
      <c r="E474" s="144"/>
      <c r="F474" s="144"/>
      <c r="G474" s="144"/>
      <c r="H474" s="144"/>
      <c r="I474" s="14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D475" s="1"/>
      <c r="E475" s="144"/>
      <c r="F475" s="144"/>
      <c r="G475" s="144"/>
      <c r="H475" s="144"/>
      <c r="I475" s="14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D476" s="1"/>
      <c r="E476" s="144"/>
      <c r="F476" s="144"/>
      <c r="G476" s="144"/>
      <c r="H476" s="144"/>
      <c r="I476" s="14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D477" s="1"/>
      <c r="E477" s="144"/>
      <c r="F477" s="144"/>
      <c r="G477" s="144"/>
      <c r="H477" s="144"/>
      <c r="I477" s="14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D478" s="1"/>
      <c r="E478" s="144"/>
      <c r="F478" s="144"/>
      <c r="G478" s="144"/>
      <c r="H478" s="144"/>
      <c r="I478" s="14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D479" s="1"/>
      <c r="E479" s="144"/>
      <c r="F479" s="144"/>
      <c r="G479" s="144"/>
      <c r="H479" s="144"/>
      <c r="I479" s="14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D480" s="1"/>
      <c r="E480" s="144"/>
      <c r="F480" s="144"/>
      <c r="G480" s="144"/>
      <c r="H480" s="144"/>
      <c r="I480" s="14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D481" s="1"/>
      <c r="E481" s="144"/>
      <c r="F481" s="144"/>
      <c r="G481" s="144"/>
      <c r="H481" s="144"/>
      <c r="I481" s="14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D482" s="1"/>
      <c r="E482" s="144"/>
      <c r="F482" s="144"/>
      <c r="G482" s="144"/>
      <c r="H482" s="144"/>
      <c r="I482" s="14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D483" s="1"/>
      <c r="E483" s="144"/>
      <c r="F483" s="144"/>
      <c r="G483" s="144"/>
      <c r="H483" s="144"/>
      <c r="I483" s="14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D484" s="1"/>
      <c r="E484" s="144"/>
      <c r="F484" s="144"/>
      <c r="G484" s="144"/>
      <c r="H484" s="144"/>
      <c r="I484" s="14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D485" s="1"/>
      <c r="E485" s="144"/>
      <c r="F485" s="144"/>
      <c r="G485" s="144"/>
      <c r="H485" s="144"/>
      <c r="I485" s="14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D486" s="1"/>
      <c r="E486" s="144"/>
      <c r="F486" s="144"/>
      <c r="G486" s="144"/>
      <c r="H486" s="144"/>
      <c r="I486" s="14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D487" s="1"/>
      <c r="E487" s="144"/>
      <c r="F487" s="144"/>
      <c r="G487" s="144"/>
      <c r="H487" s="144"/>
      <c r="I487" s="14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D488" s="1"/>
      <c r="E488" s="144"/>
      <c r="F488" s="144"/>
      <c r="G488" s="144"/>
      <c r="H488" s="144"/>
      <c r="I488" s="14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D489" s="1"/>
      <c r="E489" s="144"/>
      <c r="F489" s="144"/>
      <c r="G489" s="144"/>
      <c r="H489" s="144"/>
      <c r="I489" s="14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D490" s="1"/>
      <c r="E490" s="144"/>
      <c r="F490" s="144"/>
      <c r="G490" s="144"/>
      <c r="H490" s="144"/>
      <c r="I490" s="14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D491" s="1"/>
      <c r="E491" s="144"/>
      <c r="F491" s="144"/>
      <c r="G491" s="144"/>
      <c r="H491" s="144"/>
      <c r="I491" s="14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D492" s="1"/>
      <c r="E492" s="144"/>
      <c r="F492" s="144"/>
      <c r="G492" s="144"/>
      <c r="H492" s="144"/>
      <c r="I492" s="14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D493" s="1"/>
      <c r="E493" s="144"/>
      <c r="F493" s="144"/>
      <c r="G493" s="144"/>
      <c r="H493" s="144"/>
      <c r="I493" s="14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D494" s="1"/>
      <c r="E494" s="144"/>
      <c r="F494" s="144"/>
      <c r="G494" s="144"/>
      <c r="H494" s="144"/>
      <c r="I494" s="14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D495" s="1"/>
      <c r="E495" s="144"/>
      <c r="F495" s="144"/>
      <c r="G495" s="144"/>
      <c r="H495" s="144"/>
      <c r="I495" s="14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D496" s="1"/>
      <c r="E496" s="144"/>
      <c r="F496" s="144"/>
      <c r="G496" s="144"/>
      <c r="H496" s="144"/>
      <c r="I496" s="14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D497" s="1"/>
      <c r="E497" s="144"/>
      <c r="F497" s="144"/>
      <c r="G497" s="144"/>
      <c r="H497" s="144"/>
      <c r="I497" s="14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D498" s="1"/>
      <c r="E498" s="144"/>
      <c r="F498" s="144"/>
      <c r="G498" s="144"/>
      <c r="H498" s="144"/>
      <c r="I498" s="14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D499" s="1"/>
      <c r="E499" s="144"/>
      <c r="F499" s="144"/>
      <c r="G499" s="144"/>
      <c r="H499" s="144"/>
      <c r="I499" s="14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D500" s="1"/>
      <c r="E500" s="144"/>
      <c r="F500" s="144"/>
      <c r="G500" s="144"/>
      <c r="H500" s="144"/>
      <c r="I500" s="14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D501" s="1"/>
      <c r="E501" s="144"/>
      <c r="F501" s="144"/>
      <c r="G501" s="144"/>
      <c r="H501" s="144"/>
      <c r="I501" s="14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D502" s="1"/>
      <c r="E502" s="144"/>
      <c r="F502" s="144"/>
      <c r="G502" s="144"/>
      <c r="H502" s="144"/>
      <c r="I502" s="14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D503" s="1"/>
      <c r="E503" s="144"/>
      <c r="F503" s="144"/>
      <c r="G503" s="144"/>
      <c r="H503" s="144"/>
      <c r="I503" s="14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D504" s="1"/>
      <c r="E504" s="144"/>
      <c r="F504" s="144"/>
      <c r="G504" s="144"/>
      <c r="H504" s="144"/>
      <c r="I504" s="14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D505" s="1"/>
      <c r="E505" s="144"/>
      <c r="F505" s="144"/>
      <c r="G505" s="144"/>
      <c r="H505" s="144"/>
      <c r="I505" s="14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D506" s="1"/>
      <c r="E506" s="144"/>
      <c r="F506" s="144"/>
      <c r="G506" s="144"/>
      <c r="H506" s="144"/>
      <c r="I506" s="14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D507" s="1"/>
      <c r="E507" s="144"/>
      <c r="F507" s="144"/>
      <c r="G507" s="144"/>
      <c r="H507" s="144"/>
      <c r="I507" s="14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D508" s="1"/>
      <c r="E508" s="144"/>
      <c r="F508" s="144"/>
      <c r="G508" s="144"/>
      <c r="H508" s="144"/>
      <c r="I508" s="14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D509" s="1"/>
      <c r="E509" s="144"/>
      <c r="F509" s="144"/>
      <c r="G509" s="144"/>
      <c r="H509" s="144"/>
      <c r="I509" s="14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D510" s="1"/>
      <c r="E510" s="144"/>
      <c r="F510" s="144"/>
      <c r="G510" s="144"/>
      <c r="H510" s="144"/>
      <c r="I510" s="14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D511" s="1"/>
      <c r="E511" s="144"/>
      <c r="F511" s="144"/>
      <c r="G511" s="144"/>
      <c r="H511" s="144"/>
      <c r="I511" s="14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D512" s="1"/>
      <c r="E512" s="144"/>
      <c r="F512" s="144"/>
      <c r="G512" s="144"/>
      <c r="H512" s="144"/>
      <c r="I512" s="14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D513" s="1"/>
      <c r="E513" s="144"/>
      <c r="F513" s="144"/>
      <c r="G513" s="144"/>
      <c r="H513" s="144"/>
      <c r="I513" s="14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D514" s="1"/>
      <c r="E514" s="144"/>
      <c r="F514" s="144"/>
      <c r="G514" s="144"/>
      <c r="H514" s="144"/>
      <c r="I514" s="14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D515" s="1"/>
      <c r="E515" s="144"/>
      <c r="F515" s="144"/>
      <c r="G515" s="144"/>
      <c r="H515" s="144"/>
      <c r="I515" s="14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D516" s="1"/>
      <c r="E516" s="144"/>
      <c r="F516" s="144"/>
      <c r="G516" s="144"/>
      <c r="H516" s="144"/>
      <c r="I516" s="14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D517" s="1"/>
      <c r="E517" s="144"/>
      <c r="F517" s="144"/>
      <c r="G517" s="144"/>
      <c r="H517" s="144"/>
      <c r="I517" s="14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D518" s="1"/>
      <c r="E518" s="144"/>
      <c r="F518" s="144"/>
      <c r="G518" s="144"/>
      <c r="H518" s="144"/>
      <c r="I518" s="14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D519" s="1"/>
      <c r="E519" s="144"/>
      <c r="F519" s="144"/>
      <c r="G519" s="144"/>
      <c r="H519" s="144"/>
      <c r="I519" s="14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D520" s="1"/>
      <c r="E520" s="144"/>
      <c r="F520" s="144"/>
      <c r="G520" s="144"/>
      <c r="H520" s="144"/>
      <c r="I520" s="14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D521" s="1"/>
      <c r="E521" s="144"/>
      <c r="F521" s="144"/>
      <c r="G521" s="144"/>
      <c r="H521" s="144"/>
      <c r="I521" s="14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D522" s="1"/>
      <c r="E522" s="144"/>
      <c r="F522" s="144"/>
      <c r="G522" s="144"/>
      <c r="H522" s="144"/>
      <c r="I522" s="14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D523" s="1"/>
      <c r="E523" s="144"/>
      <c r="F523" s="144"/>
      <c r="G523" s="144"/>
      <c r="H523" s="144"/>
      <c r="I523" s="14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D524" s="1"/>
      <c r="E524" s="144"/>
      <c r="F524" s="144"/>
      <c r="G524" s="144"/>
      <c r="H524" s="144"/>
      <c r="I524" s="14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D525" s="1"/>
      <c r="E525" s="144"/>
      <c r="F525" s="144"/>
      <c r="G525" s="144"/>
      <c r="H525" s="144"/>
      <c r="I525" s="14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D526" s="1"/>
      <c r="E526" s="144"/>
      <c r="F526" s="144"/>
      <c r="G526" s="144"/>
      <c r="H526" s="144"/>
      <c r="I526" s="14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D527" s="1"/>
      <c r="E527" s="144"/>
      <c r="F527" s="144"/>
      <c r="G527" s="144"/>
      <c r="H527" s="144"/>
      <c r="I527" s="14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D528" s="1"/>
      <c r="E528" s="144"/>
      <c r="F528" s="144"/>
      <c r="G528" s="144"/>
      <c r="H528" s="144"/>
      <c r="I528" s="14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D529" s="1"/>
      <c r="E529" s="144"/>
      <c r="F529" s="144"/>
      <c r="G529" s="144"/>
      <c r="H529" s="144"/>
      <c r="I529" s="14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D530" s="1"/>
      <c r="E530" s="144"/>
      <c r="F530" s="144"/>
      <c r="G530" s="144"/>
      <c r="H530" s="144"/>
      <c r="I530" s="14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D531" s="1"/>
      <c r="E531" s="144"/>
      <c r="F531" s="144"/>
      <c r="G531" s="144"/>
      <c r="H531" s="144"/>
      <c r="I531" s="14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D532" s="1"/>
      <c r="E532" s="144"/>
      <c r="F532" s="144"/>
      <c r="G532" s="144"/>
      <c r="H532" s="144"/>
      <c r="I532" s="14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D533" s="1"/>
      <c r="E533" s="144"/>
      <c r="F533" s="144"/>
      <c r="G533" s="144"/>
      <c r="H533" s="144"/>
      <c r="I533" s="14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D534" s="1"/>
      <c r="E534" s="144"/>
      <c r="F534" s="144"/>
      <c r="G534" s="144"/>
      <c r="H534" s="144"/>
      <c r="I534" s="14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D535" s="1"/>
      <c r="E535" s="144"/>
      <c r="F535" s="144"/>
      <c r="G535" s="144"/>
      <c r="H535" s="144"/>
      <c r="I535" s="14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D536" s="1"/>
      <c r="E536" s="144"/>
      <c r="F536" s="144"/>
      <c r="G536" s="144"/>
      <c r="H536" s="144"/>
      <c r="I536" s="14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D537" s="1"/>
      <c r="E537" s="144"/>
      <c r="F537" s="144"/>
      <c r="G537" s="144"/>
      <c r="H537" s="144"/>
      <c r="I537" s="14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D538" s="1"/>
      <c r="E538" s="144"/>
      <c r="F538" s="144"/>
      <c r="G538" s="144"/>
      <c r="H538" s="144"/>
      <c r="I538" s="14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D539" s="1"/>
      <c r="E539" s="144"/>
      <c r="F539" s="144"/>
      <c r="G539" s="144"/>
      <c r="H539" s="144"/>
      <c r="I539" s="14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D540" s="1"/>
      <c r="E540" s="144"/>
      <c r="F540" s="144"/>
      <c r="G540" s="144"/>
      <c r="H540" s="144"/>
      <c r="I540" s="14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D541" s="1"/>
      <c r="E541" s="144"/>
      <c r="F541" s="144"/>
      <c r="G541" s="144"/>
      <c r="H541" s="144"/>
      <c r="I541" s="14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D542" s="1"/>
      <c r="E542" s="144"/>
      <c r="F542" s="144"/>
      <c r="G542" s="144"/>
      <c r="H542" s="144"/>
      <c r="I542" s="14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D543" s="1"/>
      <c r="E543" s="144"/>
      <c r="F543" s="144"/>
      <c r="G543" s="144"/>
      <c r="H543" s="144"/>
      <c r="I543" s="14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D544" s="1"/>
      <c r="E544" s="144"/>
      <c r="F544" s="144"/>
      <c r="G544" s="144"/>
      <c r="H544" s="144"/>
      <c r="I544" s="14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D545" s="1"/>
      <c r="E545" s="144"/>
      <c r="F545" s="144"/>
      <c r="G545" s="144"/>
      <c r="H545" s="144"/>
      <c r="I545" s="14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D546" s="1"/>
      <c r="E546" s="144"/>
      <c r="F546" s="144"/>
      <c r="G546" s="144"/>
      <c r="H546" s="144"/>
      <c r="I546" s="14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D547" s="1"/>
      <c r="E547" s="144"/>
      <c r="F547" s="144"/>
      <c r="G547" s="144"/>
      <c r="H547" s="144"/>
      <c r="I547" s="14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D548" s="1"/>
      <c r="E548" s="144"/>
      <c r="F548" s="144"/>
      <c r="G548" s="144"/>
      <c r="H548" s="144"/>
      <c r="I548" s="14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D549" s="1"/>
      <c r="E549" s="144"/>
      <c r="F549" s="144"/>
      <c r="G549" s="144"/>
      <c r="H549" s="144"/>
      <c r="I549" s="14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D550" s="1"/>
      <c r="E550" s="144"/>
      <c r="F550" s="144"/>
      <c r="G550" s="144"/>
      <c r="H550" s="144"/>
      <c r="I550" s="14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D551" s="1"/>
      <c r="E551" s="144"/>
      <c r="F551" s="144"/>
      <c r="G551" s="144"/>
      <c r="H551" s="144"/>
      <c r="I551" s="14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D552" s="1"/>
      <c r="E552" s="144"/>
      <c r="F552" s="144"/>
      <c r="G552" s="144"/>
      <c r="H552" s="144"/>
      <c r="I552" s="14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D553" s="1"/>
      <c r="E553" s="144"/>
      <c r="F553" s="144"/>
      <c r="G553" s="144"/>
      <c r="H553" s="144"/>
      <c r="I553" s="14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D554" s="1"/>
      <c r="E554" s="144"/>
      <c r="F554" s="144"/>
      <c r="G554" s="144"/>
      <c r="H554" s="144"/>
      <c r="I554" s="14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D555" s="1"/>
      <c r="E555" s="144"/>
      <c r="F555" s="144"/>
      <c r="G555" s="144"/>
      <c r="H555" s="144"/>
      <c r="I555" s="14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D556" s="1"/>
      <c r="E556" s="144"/>
      <c r="F556" s="144"/>
      <c r="G556" s="144"/>
      <c r="H556" s="144"/>
      <c r="I556" s="14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D557" s="1"/>
      <c r="E557" s="144"/>
      <c r="F557" s="144"/>
      <c r="G557" s="144"/>
      <c r="H557" s="144"/>
      <c r="I557" s="14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D558" s="1"/>
      <c r="E558" s="144"/>
      <c r="F558" s="144"/>
      <c r="G558" s="144"/>
      <c r="H558" s="144"/>
      <c r="I558" s="14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D559" s="1"/>
      <c r="E559" s="144"/>
      <c r="F559" s="144"/>
      <c r="G559" s="144"/>
      <c r="H559" s="144"/>
      <c r="I559" s="14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D560" s="1"/>
      <c r="E560" s="144"/>
      <c r="F560" s="144"/>
      <c r="G560" s="144"/>
      <c r="H560" s="144"/>
      <c r="I560" s="14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D561" s="1"/>
      <c r="E561" s="144"/>
      <c r="F561" s="144"/>
      <c r="G561" s="144"/>
      <c r="H561" s="144"/>
      <c r="I561" s="14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D562" s="1"/>
      <c r="E562" s="144"/>
      <c r="F562" s="144"/>
      <c r="G562" s="144"/>
      <c r="H562" s="144"/>
      <c r="I562" s="14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D563" s="1"/>
      <c r="E563" s="144"/>
      <c r="F563" s="144"/>
      <c r="G563" s="144"/>
      <c r="H563" s="144"/>
      <c r="I563" s="14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D564" s="1"/>
      <c r="E564" s="144"/>
      <c r="F564" s="144"/>
      <c r="G564" s="144"/>
      <c r="H564" s="144"/>
      <c r="I564" s="14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D565" s="1"/>
      <c r="E565" s="144"/>
      <c r="F565" s="144"/>
      <c r="G565" s="144"/>
      <c r="H565" s="144"/>
      <c r="I565" s="14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D566" s="1"/>
      <c r="E566" s="144"/>
      <c r="F566" s="144"/>
      <c r="G566" s="144"/>
      <c r="H566" s="144"/>
      <c r="I566" s="14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D567" s="1"/>
      <c r="E567" s="144"/>
      <c r="F567" s="144"/>
      <c r="G567" s="144"/>
      <c r="H567" s="144"/>
      <c r="I567" s="14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D568" s="1"/>
      <c r="E568" s="144"/>
      <c r="F568" s="144"/>
      <c r="G568" s="144"/>
      <c r="H568" s="144"/>
      <c r="I568" s="14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D569" s="1"/>
      <c r="E569" s="144"/>
      <c r="F569" s="144"/>
      <c r="G569" s="144"/>
      <c r="H569" s="144"/>
      <c r="I569" s="14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D570" s="1"/>
      <c r="E570" s="144"/>
      <c r="F570" s="144"/>
      <c r="G570" s="144"/>
      <c r="H570" s="144"/>
      <c r="I570" s="14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D571" s="1"/>
      <c r="E571" s="144"/>
      <c r="F571" s="144"/>
      <c r="G571" s="144"/>
      <c r="H571" s="144"/>
      <c r="I571" s="14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D572" s="1"/>
      <c r="E572" s="144"/>
      <c r="F572" s="144"/>
      <c r="G572" s="144"/>
      <c r="H572" s="144"/>
      <c r="I572" s="14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D573" s="1"/>
      <c r="E573" s="144"/>
      <c r="F573" s="144"/>
      <c r="G573" s="144"/>
      <c r="H573" s="144"/>
      <c r="I573" s="14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D574" s="1"/>
      <c r="E574" s="144"/>
      <c r="F574" s="144"/>
      <c r="G574" s="144"/>
      <c r="H574" s="144"/>
      <c r="I574" s="14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D575" s="1"/>
      <c r="E575" s="144"/>
      <c r="F575" s="144"/>
      <c r="G575" s="144"/>
      <c r="H575" s="144"/>
      <c r="I575" s="14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D576" s="1"/>
      <c r="E576" s="144"/>
      <c r="F576" s="144"/>
      <c r="G576" s="144"/>
      <c r="H576" s="144"/>
      <c r="I576" s="14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D577" s="1"/>
      <c r="E577" s="144"/>
      <c r="F577" s="144"/>
      <c r="G577" s="144"/>
      <c r="H577" s="144"/>
      <c r="I577" s="14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D578" s="1"/>
      <c r="E578" s="144"/>
      <c r="F578" s="144"/>
      <c r="G578" s="144"/>
      <c r="H578" s="144"/>
      <c r="I578" s="14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D579" s="1"/>
      <c r="E579" s="144"/>
      <c r="F579" s="144"/>
      <c r="G579" s="144"/>
      <c r="H579" s="144"/>
      <c r="I579" s="14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D580" s="1"/>
      <c r="E580" s="144"/>
      <c r="F580" s="144"/>
      <c r="G580" s="144"/>
      <c r="H580" s="144"/>
      <c r="I580" s="14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D581" s="1"/>
      <c r="E581" s="144"/>
      <c r="F581" s="144"/>
      <c r="G581" s="144"/>
      <c r="H581" s="144"/>
      <c r="I581" s="14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D582" s="1"/>
      <c r="E582" s="144"/>
      <c r="F582" s="144"/>
      <c r="G582" s="144"/>
      <c r="H582" s="144"/>
      <c r="I582" s="14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D583" s="1"/>
      <c r="E583" s="144"/>
      <c r="F583" s="144"/>
      <c r="G583" s="144"/>
      <c r="H583" s="144"/>
      <c r="I583" s="14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D584" s="1"/>
      <c r="E584" s="144"/>
      <c r="F584" s="144"/>
      <c r="G584" s="144"/>
      <c r="H584" s="144"/>
      <c r="I584" s="14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D585" s="1"/>
      <c r="E585" s="144"/>
      <c r="F585" s="144"/>
      <c r="G585" s="144"/>
      <c r="H585" s="144"/>
      <c r="I585" s="14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D586" s="1"/>
      <c r="E586" s="144"/>
      <c r="F586" s="144"/>
      <c r="G586" s="144"/>
      <c r="H586" s="144"/>
      <c r="I586" s="14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D587" s="1"/>
      <c r="E587" s="144"/>
      <c r="F587" s="144"/>
      <c r="G587" s="144"/>
      <c r="H587" s="144"/>
      <c r="I587" s="14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D588" s="1"/>
      <c r="E588" s="144"/>
      <c r="F588" s="144"/>
      <c r="G588" s="144"/>
      <c r="H588" s="144"/>
      <c r="I588" s="14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D589" s="1"/>
      <c r="E589" s="144"/>
      <c r="F589" s="144"/>
      <c r="G589" s="144"/>
      <c r="H589" s="144"/>
      <c r="I589" s="14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D590" s="1"/>
      <c r="E590" s="144"/>
      <c r="F590" s="144"/>
      <c r="G590" s="144"/>
      <c r="H590" s="144"/>
      <c r="I590" s="14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D591" s="1"/>
      <c r="E591" s="144"/>
      <c r="F591" s="144"/>
      <c r="G591" s="144"/>
      <c r="H591" s="144"/>
      <c r="I591" s="14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D592" s="1"/>
      <c r="E592" s="144"/>
      <c r="F592" s="144"/>
      <c r="G592" s="144"/>
      <c r="H592" s="144"/>
      <c r="I592" s="14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D593" s="1"/>
      <c r="E593" s="144"/>
      <c r="F593" s="144"/>
      <c r="G593" s="144"/>
      <c r="H593" s="144"/>
      <c r="I593" s="14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D594" s="1"/>
      <c r="E594" s="144"/>
      <c r="F594" s="144"/>
      <c r="G594" s="144"/>
      <c r="H594" s="144"/>
      <c r="I594" s="14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D595" s="1"/>
      <c r="E595" s="144"/>
      <c r="F595" s="144"/>
      <c r="G595" s="144"/>
      <c r="H595" s="144"/>
      <c r="I595" s="14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D596" s="1"/>
      <c r="E596" s="144"/>
      <c r="F596" s="144"/>
      <c r="G596" s="144"/>
      <c r="H596" s="144"/>
      <c r="I596" s="14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D597" s="1"/>
      <c r="E597" s="144"/>
      <c r="F597" s="144"/>
      <c r="G597" s="144"/>
      <c r="H597" s="144"/>
      <c r="I597" s="14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D598" s="1"/>
      <c r="E598" s="144"/>
      <c r="F598" s="144"/>
      <c r="G598" s="144"/>
      <c r="H598" s="144"/>
      <c r="I598" s="14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D599" s="1"/>
      <c r="E599" s="144"/>
      <c r="F599" s="144"/>
      <c r="G599" s="144"/>
      <c r="H599" s="144"/>
      <c r="I599" s="14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D600" s="1"/>
      <c r="E600" s="144"/>
      <c r="F600" s="144"/>
      <c r="G600" s="144"/>
      <c r="H600" s="144"/>
      <c r="I600" s="14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D601" s="1"/>
      <c r="E601" s="144"/>
      <c r="F601" s="144"/>
      <c r="G601" s="144"/>
      <c r="H601" s="144"/>
      <c r="I601" s="14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D602" s="1"/>
      <c r="E602" s="144"/>
      <c r="F602" s="144"/>
      <c r="G602" s="144"/>
      <c r="H602" s="144"/>
      <c r="I602" s="14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D603" s="1"/>
      <c r="E603" s="144"/>
      <c r="F603" s="144"/>
      <c r="G603" s="144"/>
      <c r="H603" s="144"/>
      <c r="I603" s="14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D604" s="1"/>
      <c r="E604" s="144"/>
      <c r="F604" s="144"/>
      <c r="G604" s="144"/>
      <c r="H604" s="144"/>
      <c r="I604" s="14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D605" s="1"/>
      <c r="E605" s="144"/>
      <c r="F605" s="144"/>
      <c r="G605" s="144"/>
      <c r="H605" s="144"/>
      <c r="I605" s="14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D606" s="1"/>
      <c r="E606" s="144"/>
      <c r="F606" s="144"/>
      <c r="G606" s="144"/>
      <c r="H606" s="144"/>
      <c r="I606" s="14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D607" s="1"/>
      <c r="E607" s="144"/>
      <c r="F607" s="144"/>
      <c r="G607" s="144"/>
      <c r="H607" s="144"/>
      <c r="I607" s="14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D608" s="1"/>
      <c r="E608" s="144"/>
      <c r="F608" s="144"/>
      <c r="G608" s="144"/>
      <c r="H608" s="144"/>
      <c r="I608" s="14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D609" s="1"/>
      <c r="E609" s="144"/>
      <c r="F609" s="144"/>
      <c r="G609" s="144"/>
      <c r="H609" s="144"/>
      <c r="I609" s="14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D610" s="1"/>
      <c r="E610" s="144"/>
      <c r="F610" s="144"/>
      <c r="G610" s="144"/>
      <c r="H610" s="144"/>
      <c r="I610" s="14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D611" s="1"/>
      <c r="E611" s="144"/>
      <c r="F611" s="144"/>
      <c r="G611" s="144"/>
      <c r="H611" s="144"/>
      <c r="I611" s="14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D612" s="1"/>
      <c r="E612" s="144"/>
      <c r="F612" s="144"/>
      <c r="G612" s="144"/>
      <c r="H612" s="144"/>
      <c r="I612" s="14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D613" s="1"/>
      <c r="E613" s="144"/>
      <c r="F613" s="144"/>
      <c r="G613" s="144"/>
      <c r="H613" s="144"/>
      <c r="I613" s="14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D614" s="1"/>
      <c r="E614" s="144"/>
      <c r="F614" s="144"/>
      <c r="G614" s="144"/>
      <c r="H614" s="144"/>
      <c r="I614" s="14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D615" s="1"/>
      <c r="E615" s="144"/>
      <c r="F615" s="144"/>
      <c r="G615" s="144"/>
      <c r="H615" s="144"/>
      <c r="I615" s="14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D616" s="1"/>
      <c r="E616" s="144"/>
      <c r="F616" s="144"/>
      <c r="G616" s="144"/>
      <c r="H616" s="144"/>
      <c r="I616" s="14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D617" s="1"/>
      <c r="E617" s="144"/>
      <c r="F617" s="144"/>
      <c r="G617" s="144"/>
      <c r="H617" s="144"/>
      <c r="I617" s="14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D618" s="1"/>
      <c r="E618" s="144"/>
      <c r="F618" s="144"/>
      <c r="G618" s="144"/>
      <c r="H618" s="144"/>
      <c r="I618" s="14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D619" s="1"/>
      <c r="E619" s="144"/>
      <c r="F619" s="144"/>
      <c r="G619" s="144"/>
      <c r="H619" s="144"/>
      <c r="I619" s="14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D620" s="1"/>
      <c r="E620" s="144"/>
      <c r="F620" s="144"/>
      <c r="G620" s="144"/>
      <c r="H620" s="144"/>
      <c r="I620" s="14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D621" s="1"/>
      <c r="E621" s="144"/>
      <c r="F621" s="144"/>
      <c r="G621" s="144"/>
      <c r="H621" s="144"/>
      <c r="I621" s="14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D622" s="1"/>
      <c r="E622" s="144"/>
      <c r="F622" s="144"/>
      <c r="G622" s="144"/>
      <c r="H622" s="144"/>
      <c r="I622" s="14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D623" s="1"/>
      <c r="E623" s="144"/>
      <c r="F623" s="144"/>
      <c r="G623" s="144"/>
      <c r="H623" s="144"/>
      <c r="I623" s="14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D624" s="1"/>
      <c r="E624" s="144"/>
      <c r="F624" s="144"/>
      <c r="G624" s="144"/>
      <c r="H624" s="144"/>
      <c r="I624" s="14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D625" s="1"/>
      <c r="E625" s="144"/>
      <c r="F625" s="144"/>
      <c r="G625" s="144"/>
      <c r="H625" s="144"/>
      <c r="I625" s="14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D626" s="1"/>
      <c r="E626" s="144"/>
      <c r="F626" s="144"/>
      <c r="G626" s="144"/>
      <c r="H626" s="144"/>
      <c r="I626" s="14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D627" s="1"/>
      <c r="E627" s="144"/>
      <c r="F627" s="144"/>
      <c r="G627" s="144"/>
      <c r="H627" s="144"/>
      <c r="I627" s="14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D628" s="1"/>
      <c r="E628" s="144"/>
      <c r="F628" s="144"/>
      <c r="G628" s="144"/>
      <c r="H628" s="144"/>
      <c r="I628" s="14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D629" s="1"/>
      <c r="E629" s="144"/>
      <c r="F629" s="144"/>
      <c r="G629" s="144"/>
      <c r="H629" s="144"/>
      <c r="I629" s="14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D630" s="1"/>
      <c r="E630" s="144"/>
      <c r="F630" s="144"/>
      <c r="G630" s="144"/>
      <c r="H630" s="144"/>
      <c r="I630" s="14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D631" s="1"/>
      <c r="E631" s="144"/>
      <c r="F631" s="144"/>
      <c r="G631" s="144"/>
      <c r="H631" s="144"/>
      <c r="I631" s="14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D632" s="1"/>
      <c r="E632" s="144"/>
      <c r="F632" s="144"/>
      <c r="G632" s="144"/>
      <c r="H632" s="144"/>
      <c r="I632" s="14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D633" s="1"/>
      <c r="E633" s="144"/>
      <c r="F633" s="144"/>
      <c r="G633" s="144"/>
      <c r="H633" s="144"/>
      <c r="I633" s="14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D634" s="1"/>
      <c r="E634" s="144"/>
      <c r="F634" s="144"/>
      <c r="G634" s="144"/>
      <c r="H634" s="144"/>
      <c r="I634" s="14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D635" s="1"/>
      <c r="E635" s="144"/>
      <c r="F635" s="144"/>
      <c r="G635" s="144"/>
      <c r="H635" s="144"/>
      <c r="I635" s="14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D636" s="1"/>
      <c r="E636" s="144"/>
      <c r="F636" s="144"/>
      <c r="G636" s="144"/>
      <c r="H636" s="144"/>
      <c r="I636" s="14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D637" s="1"/>
      <c r="E637" s="144"/>
      <c r="F637" s="144"/>
      <c r="G637" s="144"/>
      <c r="H637" s="144"/>
      <c r="I637" s="14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D638" s="1"/>
      <c r="E638" s="144"/>
      <c r="F638" s="144"/>
      <c r="G638" s="144"/>
      <c r="H638" s="144"/>
      <c r="I638" s="14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D639" s="1"/>
      <c r="E639" s="144"/>
      <c r="F639" s="144"/>
      <c r="G639" s="144"/>
      <c r="H639" s="144"/>
      <c r="I639" s="14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D640" s="1"/>
      <c r="E640" s="144"/>
      <c r="F640" s="144"/>
      <c r="G640" s="144"/>
      <c r="H640" s="144"/>
      <c r="I640" s="14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D641" s="1"/>
      <c r="E641" s="144"/>
      <c r="F641" s="144"/>
      <c r="G641" s="144"/>
      <c r="H641" s="144"/>
      <c r="I641" s="14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D642" s="1"/>
      <c r="E642" s="144"/>
      <c r="F642" s="144"/>
      <c r="G642" s="144"/>
      <c r="H642" s="144"/>
      <c r="I642" s="14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D643" s="1"/>
      <c r="E643" s="144"/>
      <c r="F643" s="144"/>
      <c r="G643" s="144"/>
      <c r="H643" s="144"/>
      <c r="I643" s="14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D644" s="1"/>
      <c r="E644" s="144"/>
      <c r="F644" s="144"/>
      <c r="G644" s="144"/>
      <c r="H644" s="144"/>
      <c r="I644" s="14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D645" s="1"/>
      <c r="E645" s="144"/>
      <c r="F645" s="144"/>
      <c r="G645" s="144"/>
      <c r="H645" s="144"/>
      <c r="I645" s="14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D646" s="1"/>
      <c r="E646" s="144"/>
      <c r="F646" s="144"/>
      <c r="G646" s="144"/>
      <c r="H646" s="144"/>
      <c r="I646" s="14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D647" s="1"/>
      <c r="E647" s="144"/>
      <c r="F647" s="144"/>
      <c r="G647" s="144"/>
      <c r="H647" s="144"/>
      <c r="I647" s="14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D648" s="1"/>
      <c r="E648" s="144"/>
      <c r="F648" s="144"/>
      <c r="G648" s="144"/>
      <c r="H648" s="144"/>
      <c r="I648" s="14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D649" s="1"/>
      <c r="E649" s="144"/>
      <c r="F649" s="144"/>
      <c r="G649" s="144"/>
      <c r="H649" s="144"/>
      <c r="I649" s="14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D650" s="1"/>
      <c r="E650" s="144"/>
      <c r="F650" s="144"/>
      <c r="G650" s="144"/>
      <c r="H650" s="144"/>
      <c r="I650" s="14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D651" s="1"/>
      <c r="E651" s="144"/>
      <c r="F651" s="144"/>
      <c r="G651" s="144"/>
      <c r="H651" s="144"/>
      <c r="I651" s="14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D652" s="1"/>
      <c r="E652" s="144"/>
      <c r="F652" s="144"/>
      <c r="G652" s="144"/>
      <c r="H652" s="144"/>
      <c r="I652" s="14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D653" s="1"/>
      <c r="E653" s="144"/>
      <c r="F653" s="144"/>
      <c r="G653" s="144"/>
      <c r="H653" s="144"/>
      <c r="I653" s="14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D654" s="1"/>
      <c r="E654" s="144"/>
      <c r="F654" s="144"/>
      <c r="G654" s="144"/>
      <c r="H654" s="144"/>
      <c r="I654" s="14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D655" s="1"/>
      <c r="E655" s="144"/>
      <c r="F655" s="144"/>
      <c r="G655" s="144"/>
      <c r="H655" s="144"/>
      <c r="I655" s="14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D656" s="1"/>
      <c r="E656" s="144"/>
      <c r="F656" s="144"/>
      <c r="G656" s="144"/>
      <c r="H656" s="144"/>
      <c r="I656" s="14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D657" s="1"/>
      <c r="E657" s="144"/>
      <c r="F657" s="144"/>
      <c r="G657" s="144"/>
      <c r="H657" s="144"/>
      <c r="I657" s="14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D658" s="1"/>
      <c r="E658" s="144"/>
      <c r="F658" s="144"/>
      <c r="G658" s="144"/>
      <c r="H658" s="144"/>
      <c r="I658" s="14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D659" s="1"/>
      <c r="E659" s="144"/>
      <c r="F659" s="144"/>
      <c r="G659" s="144"/>
      <c r="H659" s="144"/>
      <c r="I659" s="14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D660" s="1"/>
      <c r="E660" s="144"/>
      <c r="F660" s="144"/>
      <c r="G660" s="144"/>
      <c r="H660" s="144"/>
      <c r="I660" s="14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D661" s="1"/>
      <c r="E661" s="144"/>
      <c r="F661" s="144"/>
      <c r="G661" s="144"/>
      <c r="H661" s="144"/>
      <c r="I661" s="14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D662" s="1"/>
      <c r="E662" s="144"/>
      <c r="F662" s="144"/>
      <c r="G662" s="144"/>
      <c r="H662" s="144"/>
      <c r="I662" s="14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D663" s="1"/>
      <c r="E663" s="144"/>
      <c r="F663" s="144"/>
      <c r="G663" s="144"/>
      <c r="H663" s="144"/>
      <c r="I663" s="14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D664" s="1"/>
      <c r="E664" s="144"/>
      <c r="F664" s="144"/>
      <c r="G664" s="144"/>
      <c r="H664" s="144"/>
      <c r="I664" s="14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D665" s="1"/>
      <c r="E665" s="144"/>
      <c r="F665" s="144"/>
      <c r="G665" s="144"/>
      <c r="H665" s="144"/>
      <c r="I665" s="14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D666" s="1"/>
      <c r="E666" s="144"/>
      <c r="F666" s="144"/>
      <c r="G666" s="144"/>
      <c r="H666" s="144"/>
      <c r="I666" s="14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D667" s="1"/>
      <c r="E667" s="144"/>
      <c r="F667" s="144"/>
      <c r="G667" s="144"/>
      <c r="H667" s="144"/>
      <c r="I667" s="14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D668" s="1"/>
      <c r="E668" s="144"/>
      <c r="F668" s="144"/>
      <c r="G668" s="144"/>
      <c r="H668" s="144"/>
      <c r="I668" s="14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D669" s="1"/>
      <c r="E669" s="144"/>
      <c r="F669" s="144"/>
      <c r="G669" s="144"/>
      <c r="H669" s="144"/>
      <c r="I669" s="14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D670" s="1"/>
      <c r="E670" s="144"/>
      <c r="F670" s="144"/>
      <c r="G670" s="144"/>
      <c r="H670" s="144"/>
      <c r="I670" s="14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D671" s="1"/>
      <c r="E671" s="144"/>
      <c r="F671" s="144"/>
      <c r="G671" s="144"/>
      <c r="H671" s="144"/>
      <c r="I671" s="14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D672" s="1"/>
      <c r="E672" s="144"/>
      <c r="F672" s="144"/>
      <c r="G672" s="144"/>
      <c r="H672" s="144"/>
      <c r="I672" s="14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D673" s="1"/>
      <c r="E673" s="144"/>
      <c r="F673" s="144"/>
      <c r="G673" s="144"/>
      <c r="H673" s="144"/>
      <c r="I673" s="14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D674" s="1"/>
      <c r="E674" s="144"/>
      <c r="F674" s="144"/>
      <c r="G674" s="144"/>
      <c r="H674" s="144"/>
      <c r="I674" s="14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D675" s="1"/>
      <c r="E675" s="144"/>
      <c r="F675" s="144"/>
      <c r="G675" s="144"/>
      <c r="H675" s="144"/>
      <c r="I675" s="14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D676" s="1"/>
      <c r="E676" s="144"/>
      <c r="F676" s="144"/>
      <c r="G676" s="144"/>
      <c r="H676" s="144"/>
      <c r="I676" s="14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D677" s="1"/>
      <c r="E677" s="144"/>
      <c r="F677" s="144"/>
      <c r="G677" s="144"/>
      <c r="H677" s="144"/>
      <c r="I677" s="14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D678" s="1"/>
      <c r="E678" s="144"/>
      <c r="F678" s="144"/>
      <c r="G678" s="144"/>
      <c r="H678" s="144"/>
      <c r="I678" s="14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D679" s="1"/>
      <c r="E679" s="144"/>
      <c r="F679" s="144"/>
      <c r="G679" s="144"/>
      <c r="H679" s="144"/>
      <c r="I679" s="14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D680" s="1"/>
      <c r="E680" s="144"/>
      <c r="F680" s="144"/>
      <c r="G680" s="144"/>
      <c r="H680" s="144"/>
      <c r="I680" s="14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D681" s="1"/>
      <c r="E681" s="144"/>
      <c r="F681" s="144"/>
      <c r="G681" s="144"/>
      <c r="H681" s="144"/>
      <c r="I681" s="14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D682" s="1"/>
      <c r="E682" s="144"/>
      <c r="F682" s="144"/>
      <c r="G682" s="144"/>
      <c r="H682" s="144"/>
      <c r="I682" s="14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D683" s="1"/>
      <c r="E683" s="144"/>
      <c r="F683" s="144"/>
      <c r="G683" s="144"/>
      <c r="H683" s="144"/>
      <c r="I683" s="14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D684" s="1"/>
      <c r="E684" s="144"/>
      <c r="F684" s="144"/>
      <c r="G684" s="144"/>
      <c r="H684" s="144"/>
      <c r="I684" s="14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D685" s="1"/>
      <c r="E685" s="144"/>
      <c r="F685" s="144"/>
      <c r="G685" s="144"/>
      <c r="H685" s="144"/>
      <c r="I685" s="14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D686" s="1"/>
      <c r="E686" s="144"/>
      <c r="F686" s="144"/>
      <c r="G686" s="144"/>
      <c r="H686" s="144"/>
      <c r="I686" s="14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D687" s="1"/>
      <c r="E687" s="144"/>
      <c r="F687" s="144"/>
      <c r="G687" s="144"/>
      <c r="H687" s="144"/>
      <c r="I687" s="14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D688" s="1"/>
      <c r="E688" s="144"/>
      <c r="F688" s="144"/>
      <c r="G688" s="144"/>
      <c r="H688" s="144"/>
      <c r="I688" s="14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D689" s="1"/>
      <c r="E689" s="144"/>
      <c r="F689" s="144"/>
      <c r="G689" s="144"/>
      <c r="H689" s="144"/>
      <c r="I689" s="14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D690" s="1"/>
      <c r="E690" s="144"/>
      <c r="F690" s="144"/>
      <c r="G690" s="144"/>
      <c r="H690" s="144"/>
      <c r="I690" s="14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D691" s="1"/>
      <c r="E691" s="144"/>
      <c r="F691" s="144"/>
      <c r="G691" s="144"/>
      <c r="H691" s="144"/>
      <c r="I691" s="14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D692" s="1"/>
      <c r="E692" s="144"/>
      <c r="F692" s="144"/>
      <c r="G692" s="144"/>
      <c r="H692" s="144"/>
      <c r="I692" s="14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D693" s="1"/>
      <c r="E693" s="144"/>
      <c r="F693" s="144"/>
      <c r="G693" s="144"/>
      <c r="H693" s="144"/>
      <c r="I693" s="14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D694" s="1"/>
      <c r="E694" s="144"/>
      <c r="F694" s="144"/>
      <c r="G694" s="144"/>
      <c r="H694" s="144"/>
      <c r="I694" s="14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D695" s="1"/>
      <c r="E695" s="144"/>
      <c r="F695" s="144"/>
      <c r="G695" s="144"/>
      <c r="H695" s="144"/>
      <c r="I695" s="14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D696" s="1"/>
      <c r="E696" s="144"/>
      <c r="F696" s="144"/>
      <c r="G696" s="144"/>
      <c r="H696" s="144"/>
      <c r="I696" s="14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D697" s="1"/>
      <c r="E697" s="144"/>
      <c r="F697" s="144"/>
      <c r="G697" s="144"/>
      <c r="H697" s="144"/>
      <c r="I697" s="14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D698" s="1"/>
      <c r="E698" s="144"/>
      <c r="F698" s="144"/>
      <c r="G698" s="144"/>
      <c r="H698" s="144"/>
      <c r="I698" s="14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D699" s="1"/>
      <c r="E699" s="144"/>
      <c r="F699" s="144"/>
      <c r="G699" s="144"/>
      <c r="H699" s="144"/>
      <c r="I699" s="14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D700" s="1"/>
      <c r="E700" s="144"/>
      <c r="F700" s="144"/>
      <c r="G700" s="144"/>
      <c r="H700" s="144"/>
      <c r="I700" s="14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D701" s="1"/>
      <c r="E701" s="144"/>
      <c r="F701" s="144"/>
      <c r="G701" s="144"/>
      <c r="H701" s="144"/>
      <c r="I701" s="14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D702" s="1"/>
      <c r="E702" s="144"/>
      <c r="F702" s="144"/>
      <c r="G702" s="144"/>
      <c r="H702" s="144"/>
      <c r="I702" s="14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D703" s="1"/>
      <c r="E703" s="144"/>
      <c r="F703" s="144"/>
      <c r="G703" s="144"/>
      <c r="H703" s="144"/>
      <c r="I703" s="14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D704" s="1"/>
      <c r="E704" s="144"/>
      <c r="F704" s="144"/>
      <c r="G704" s="144"/>
      <c r="H704" s="144"/>
      <c r="I704" s="14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D705" s="1"/>
      <c r="E705" s="144"/>
      <c r="F705" s="144"/>
      <c r="G705" s="144"/>
      <c r="H705" s="144"/>
      <c r="I705" s="14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D706" s="1"/>
      <c r="E706" s="144"/>
      <c r="F706" s="144"/>
      <c r="G706" s="144"/>
      <c r="H706" s="144"/>
      <c r="I706" s="14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D707" s="1"/>
      <c r="E707" s="144"/>
      <c r="F707" s="144"/>
      <c r="G707" s="144"/>
      <c r="H707" s="144"/>
      <c r="I707" s="14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D708" s="1"/>
      <c r="E708" s="144"/>
      <c r="F708" s="144"/>
      <c r="G708" s="144"/>
      <c r="H708" s="144"/>
      <c r="I708" s="14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D709" s="1"/>
      <c r="E709" s="144"/>
      <c r="F709" s="144"/>
      <c r="G709" s="144"/>
      <c r="H709" s="144"/>
      <c r="I709" s="14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D710" s="1"/>
      <c r="E710" s="144"/>
      <c r="F710" s="144"/>
      <c r="G710" s="144"/>
      <c r="H710" s="144"/>
      <c r="I710" s="14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D711" s="1"/>
      <c r="E711" s="144"/>
      <c r="F711" s="144"/>
      <c r="G711" s="144"/>
      <c r="H711" s="144"/>
      <c r="I711" s="14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D712" s="1"/>
      <c r="E712" s="144"/>
      <c r="F712" s="144"/>
      <c r="G712" s="144"/>
      <c r="H712" s="144"/>
      <c r="I712" s="14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D713" s="1"/>
      <c r="E713" s="144"/>
      <c r="F713" s="144"/>
      <c r="G713" s="144"/>
      <c r="H713" s="144"/>
      <c r="I713" s="14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D714" s="1"/>
      <c r="E714" s="144"/>
      <c r="F714" s="144"/>
      <c r="G714" s="144"/>
      <c r="H714" s="144"/>
      <c r="I714" s="14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D715" s="1"/>
      <c r="E715" s="144"/>
      <c r="F715" s="144"/>
      <c r="G715" s="144"/>
      <c r="H715" s="144"/>
      <c r="I715" s="14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D716" s="1"/>
      <c r="E716" s="144"/>
      <c r="F716" s="144"/>
      <c r="G716" s="144"/>
      <c r="H716" s="144"/>
      <c r="I716" s="14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D717" s="1"/>
      <c r="E717" s="144"/>
      <c r="F717" s="144"/>
      <c r="G717" s="144"/>
      <c r="H717" s="144"/>
      <c r="I717" s="14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D718" s="1"/>
      <c r="E718" s="144"/>
      <c r="F718" s="144"/>
      <c r="G718" s="144"/>
      <c r="H718" s="144"/>
      <c r="I718" s="14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D719" s="1"/>
      <c r="E719" s="144"/>
      <c r="F719" s="144"/>
      <c r="G719" s="144"/>
      <c r="H719" s="144"/>
      <c r="I719" s="14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D720" s="1"/>
      <c r="E720" s="144"/>
      <c r="F720" s="144"/>
      <c r="G720" s="144"/>
      <c r="H720" s="144"/>
      <c r="I720" s="14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D721" s="1"/>
      <c r="E721" s="144"/>
      <c r="F721" s="144"/>
      <c r="G721" s="144"/>
      <c r="H721" s="144"/>
      <c r="I721" s="14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D722" s="1"/>
      <c r="E722" s="144"/>
      <c r="F722" s="144"/>
      <c r="G722" s="144"/>
      <c r="H722" s="144"/>
      <c r="I722" s="14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D723" s="1"/>
      <c r="E723" s="144"/>
      <c r="F723" s="144"/>
      <c r="G723" s="144"/>
      <c r="H723" s="144"/>
      <c r="I723" s="14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D724" s="1"/>
      <c r="E724" s="144"/>
      <c r="F724" s="144"/>
      <c r="G724" s="144"/>
      <c r="H724" s="144"/>
      <c r="I724" s="14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D725" s="1"/>
      <c r="E725" s="144"/>
      <c r="F725" s="144"/>
      <c r="G725" s="144"/>
      <c r="H725" s="144"/>
      <c r="I725" s="14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D726" s="1"/>
      <c r="E726" s="144"/>
      <c r="F726" s="144"/>
      <c r="G726" s="144"/>
      <c r="H726" s="144"/>
      <c r="I726" s="14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D727" s="1"/>
      <c r="E727" s="144"/>
      <c r="F727" s="144"/>
      <c r="G727" s="144"/>
      <c r="H727" s="144"/>
      <c r="I727" s="14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D728" s="1"/>
      <c r="E728" s="144"/>
      <c r="F728" s="144"/>
      <c r="G728" s="144"/>
      <c r="H728" s="144"/>
      <c r="I728" s="14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D729" s="1"/>
      <c r="E729" s="144"/>
      <c r="F729" s="144"/>
      <c r="G729" s="144"/>
      <c r="H729" s="144"/>
      <c r="I729" s="14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D730" s="1"/>
      <c r="E730" s="144"/>
      <c r="F730" s="144"/>
      <c r="G730" s="144"/>
      <c r="H730" s="144"/>
      <c r="I730" s="14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D731" s="1"/>
      <c r="E731" s="144"/>
      <c r="F731" s="144"/>
      <c r="G731" s="144"/>
      <c r="H731" s="144"/>
      <c r="I731" s="14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D732" s="1"/>
      <c r="E732" s="144"/>
      <c r="F732" s="144"/>
      <c r="G732" s="144"/>
      <c r="H732" s="144"/>
      <c r="I732" s="14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D733" s="1"/>
      <c r="E733" s="144"/>
      <c r="F733" s="144"/>
      <c r="G733" s="144"/>
      <c r="H733" s="144"/>
      <c r="I733" s="14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D734" s="1"/>
      <c r="E734" s="144"/>
      <c r="F734" s="144"/>
      <c r="G734" s="144"/>
      <c r="H734" s="144"/>
      <c r="I734" s="14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D735" s="1"/>
      <c r="E735" s="144"/>
      <c r="F735" s="144"/>
      <c r="G735" s="144"/>
      <c r="H735" s="144"/>
      <c r="I735" s="14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D736" s="1"/>
      <c r="E736" s="144"/>
      <c r="F736" s="144"/>
      <c r="G736" s="144"/>
      <c r="H736" s="144"/>
      <c r="I736" s="14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D737" s="1"/>
      <c r="E737" s="144"/>
      <c r="F737" s="144"/>
      <c r="G737" s="144"/>
      <c r="H737" s="144"/>
      <c r="I737" s="14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D738" s="1"/>
      <c r="E738" s="144"/>
      <c r="F738" s="144"/>
      <c r="G738" s="144"/>
      <c r="H738" s="144"/>
      <c r="I738" s="14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D739" s="1"/>
      <c r="E739" s="144"/>
      <c r="F739" s="144"/>
      <c r="G739" s="144"/>
      <c r="H739" s="144"/>
      <c r="I739" s="14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D740" s="1"/>
      <c r="E740" s="144"/>
      <c r="F740" s="144"/>
      <c r="G740" s="144"/>
      <c r="H740" s="144"/>
      <c r="I740" s="14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D741" s="1"/>
      <c r="E741" s="144"/>
      <c r="F741" s="144"/>
      <c r="G741" s="144"/>
      <c r="H741" s="144"/>
      <c r="I741" s="14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D742" s="1"/>
      <c r="E742" s="144"/>
      <c r="F742" s="144"/>
      <c r="G742" s="144"/>
      <c r="H742" s="144"/>
      <c r="I742" s="14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D743" s="1"/>
      <c r="E743" s="144"/>
      <c r="F743" s="144"/>
      <c r="G743" s="144"/>
      <c r="H743" s="144"/>
      <c r="I743" s="14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D744" s="1"/>
      <c r="E744" s="144"/>
      <c r="F744" s="144"/>
      <c r="G744" s="144"/>
      <c r="H744" s="144"/>
      <c r="I744" s="14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D745" s="1"/>
      <c r="E745" s="144"/>
      <c r="F745" s="144"/>
      <c r="G745" s="144"/>
      <c r="H745" s="144"/>
      <c r="I745" s="14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D746" s="1"/>
      <c r="E746" s="144"/>
      <c r="F746" s="144"/>
      <c r="G746" s="144"/>
      <c r="H746" s="144"/>
      <c r="I746" s="14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D747" s="1"/>
      <c r="E747" s="144"/>
      <c r="F747" s="144"/>
      <c r="G747" s="144"/>
      <c r="H747" s="144"/>
      <c r="I747" s="14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D748" s="1"/>
      <c r="E748" s="144"/>
      <c r="F748" s="144"/>
      <c r="G748" s="144"/>
      <c r="H748" s="144"/>
      <c r="I748" s="14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D749" s="1"/>
      <c r="E749" s="144"/>
      <c r="F749" s="144"/>
      <c r="G749" s="144"/>
      <c r="H749" s="144"/>
      <c r="I749" s="14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D750" s="1"/>
      <c r="E750" s="144"/>
      <c r="F750" s="144"/>
      <c r="G750" s="144"/>
      <c r="H750" s="144"/>
      <c r="I750" s="14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D751" s="1"/>
      <c r="E751" s="144"/>
      <c r="F751" s="144"/>
      <c r="G751" s="144"/>
      <c r="H751" s="144"/>
      <c r="I751" s="14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D752" s="1"/>
      <c r="E752" s="144"/>
      <c r="F752" s="144"/>
      <c r="G752" s="144"/>
      <c r="H752" s="144"/>
      <c r="I752" s="14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D753" s="1"/>
      <c r="E753" s="144"/>
      <c r="F753" s="144"/>
      <c r="G753" s="144"/>
      <c r="H753" s="144"/>
      <c r="I753" s="14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D754" s="1"/>
      <c r="E754" s="144"/>
      <c r="F754" s="144"/>
      <c r="G754" s="144"/>
      <c r="H754" s="144"/>
      <c r="I754" s="14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D755" s="1"/>
      <c r="E755" s="144"/>
      <c r="F755" s="144"/>
      <c r="G755" s="144"/>
      <c r="H755" s="144"/>
      <c r="I755" s="14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D756" s="1"/>
      <c r="E756" s="144"/>
      <c r="F756" s="144"/>
      <c r="G756" s="144"/>
      <c r="H756" s="144"/>
      <c r="I756" s="14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D757" s="1"/>
      <c r="E757" s="144"/>
      <c r="F757" s="144"/>
      <c r="G757" s="144"/>
      <c r="H757" s="144"/>
      <c r="I757" s="14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D758" s="1"/>
      <c r="E758" s="144"/>
      <c r="F758" s="144"/>
      <c r="G758" s="144"/>
      <c r="H758" s="144"/>
      <c r="I758" s="14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D759" s="1"/>
      <c r="E759" s="144"/>
      <c r="F759" s="144"/>
      <c r="G759" s="144"/>
      <c r="H759" s="144"/>
      <c r="I759" s="14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D760" s="1"/>
      <c r="E760" s="144"/>
      <c r="F760" s="144"/>
      <c r="G760" s="144"/>
      <c r="H760" s="144"/>
      <c r="I760" s="14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D761" s="1"/>
      <c r="E761" s="144"/>
      <c r="F761" s="144"/>
      <c r="G761" s="144"/>
      <c r="H761" s="144"/>
      <c r="I761" s="14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D762" s="1"/>
      <c r="E762" s="144"/>
      <c r="F762" s="144"/>
      <c r="G762" s="144"/>
      <c r="H762" s="144"/>
      <c r="I762" s="14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D763" s="1"/>
      <c r="E763" s="144"/>
      <c r="F763" s="144"/>
      <c r="G763" s="144"/>
      <c r="H763" s="144"/>
      <c r="I763" s="14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D764" s="1"/>
      <c r="E764" s="144"/>
      <c r="F764" s="144"/>
      <c r="G764" s="144"/>
      <c r="H764" s="144"/>
      <c r="I764" s="14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D765" s="1"/>
      <c r="E765" s="144"/>
      <c r="F765" s="144"/>
      <c r="G765" s="144"/>
      <c r="H765" s="144"/>
      <c r="I765" s="14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D766" s="1"/>
      <c r="E766" s="144"/>
      <c r="F766" s="144"/>
      <c r="G766" s="144"/>
      <c r="H766" s="144"/>
      <c r="I766" s="14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D767" s="1"/>
      <c r="E767" s="144"/>
      <c r="F767" s="144"/>
      <c r="G767" s="144"/>
      <c r="H767" s="144"/>
      <c r="I767" s="14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D768" s="1"/>
      <c r="E768" s="144"/>
      <c r="F768" s="144"/>
      <c r="G768" s="144"/>
      <c r="H768" s="144"/>
      <c r="I768" s="14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D769" s="1"/>
      <c r="E769" s="144"/>
      <c r="F769" s="144"/>
      <c r="G769" s="144"/>
      <c r="H769" s="144"/>
      <c r="I769" s="14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D770" s="1"/>
      <c r="E770" s="144"/>
      <c r="F770" s="144"/>
      <c r="G770" s="144"/>
      <c r="H770" s="144"/>
      <c r="I770" s="14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D771" s="1"/>
      <c r="E771" s="144"/>
      <c r="F771" s="144"/>
      <c r="G771" s="144"/>
      <c r="H771" s="144"/>
      <c r="I771" s="14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D772" s="1"/>
      <c r="E772" s="144"/>
      <c r="F772" s="144"/>
      <c r="G772" s="144"/>
      <c r="H772" s="144"/>
      <c r="I772" s="14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D773" s="1"/>
      <c r="E773" s="144"/>
      <c r="F773" s="144"/>
      <c r="G773" s="144"/>
      <c r="H773" s="144"/>
      <c r="I773" s="14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D774" s="1"/>
      <c r="E774" s="144"/>
      <c r="F774" s="144"/>
      <c r="G774" s="144"/>
      <c r="H774" s="144"/>
      <c r="I774" s="14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D775" s="1"/>
      <c r="E775" s="144"/>
      <c r="F775" s="144"/>
      <c r="G775" s="144"/>
      <c r="H775" s="144"/>
      <c r="I775" s="14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D776" s="1"/>
      <c r="E776" s="144"/>
      <c r="F776" s="144"/>
      <c r="G776" s="144"/>
      <c r="H776" s="144"/>
      <c r="I776" s="14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D777" s="1"/>
      <c r="E777" s="144"/>
      <c r="F777" s="144"/>
      <c r="G777" s="144"/>
      <c r="H777" s="144"/>
      <c r="I777" s="14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D778" s="1"/>
      <c r="E778" s="144"/>
      <c r="F778" s="144"/>
      <c r="G778" s="144"/>
      <c r="H778" s="144"/>
      <c r="I778" s="14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D779" s="1"/>
      <c r="E779" s="144"/>
      <c r="F779" s="144"/>
      <c r="G779" s="144"/>
      <c r="H779" s="144"/>
      <c r="I779" s="14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D780" s="1"/>
      <c r="E780" s="144"/>
      <c r="F780" s="144"/>
      <c r="G780" s="144"/>
      <c r="H780" s="144"/>
      <c r="I780" s="14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D781" s="1"/>
      <c r="E781" s="144"/>
      <c r="F781" s="144"/>
      <c r="G781" s="144"/>
      <c r="H781" s="144"/>
      <c r="I781" s="14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D782" s="1"/>
      <c r="E782" s="144"/>
      <c r="F782" s="144"/>
      <c r="G782" s="144"/>
      <c r="H782" s="144"/>
      <c r="I782" s="14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D783" s="1"/>
      <c r="E783" s="144"/>
      <c r="F783" s="144"/>
      <c r="G783" s="144"/>
      <c r="H783" s="144"/>
      <c r="I783" s="14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D784" s="1"/>
      <c r="E784" s="144"/>
      <c r="F784" s="144"/>
      <c r="G784" s="144"/>
      <c r="H784" s="144"/>
      <c r="I784" s="14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D785" s="1"/>
      <c r="E785" s="144"/>
      <c r="F785" s="144"/>
      <c r="G785" s="144"/>
      <c r="H785" s="144"/>
      <c r="I785" s="14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D786" s="1"/>
      <c r="E786" s="144"/>
      <c r="F786" s="144"/>
      <c r="G786" s="144"/>
      <c r="H786" s="144"/>
      <c r="I786" s="14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D787" s="1"/>
      <c r="E787" s="144"/>
      <c r="F787" s="144"/>
      <c r="G787" s="144"/>
      <c r="H787" s="144"/>
      <c r="I787" s="14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D788" s="1"/>
      <c r="E788" s="144"/>
      <c r="F788" s="144"/>
      <c r="G788" s="144"/>
      <c r="H788" s="144"/>
      <c r="I788" s="14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D789" s="1"/>
      <c r="E789" s="144"/>
      <c r="F789" s="144"/>
      <c r="G789" s="144"/>
      <c r="H789" s="144"/>
      <c r="I789" s="14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D790" s="1"/>
      <c r="E790" s="144"/>
      <c r="F790" s="144"/>
      <c r="G790" s="144"/>
      <c r="H790" s="144"/>
      <c r="I790" s="14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D791" s="1"/>
      <c r="E791" s="144"/>
      <c r="F791" s="144"/>
      <c r="G791" s="144"/>
      <c r="H791" s="144"/>
      <c r="I791" s="14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D792" s="1"/>
      <c r="E792" s="144"/>
      <c r="F792" s="144"/>
      <c r="G792" s="144"/>
      <c r="H792" s="144"/>
      <c r="I792" s="14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D793" s="1"/>
      <c r="E793" s="144"/>
      <c r="F793" s="144"/>
      <c r="G793" s="144"/>
      <c r="H793" s="144"/>
      <c r="I793" s="14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D794" s="1"/>
      <c r="E794" s="144"/>
      <c r="F794" s="144"/>
      <c r="G794" s="144"/>
      <c r="H794" s="144"/>
      <c r="I794" s="14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D795" s="1"/>
      <c r="E795" s="144"/>
      <c r="F795" s="144"/>
      <c r="G795" s="144"/>
      <c r="H795" s="144"/>
      <c r="I795" s="14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D796" s="1"/>
      <c r="E796" s="144"/>
      <c r="F796" s="144"/>
      <c r="G796" s="144"/>
      <c r="H796" s="144"/>
      <c r="I796" s="14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D797" s="1"/>
      <c r="E797" s="144"/>
      <c r="F797" s="144"/>
      <c r="G797" s="144"/>
      <c r="H797" s="144"/>
      <c r="I797" s="14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D798" s="1"/>
      <c r="E798" s="144"/>
      <c r="F798" s="144"/>
      <c r="G798" s="144"/>
      <c r="H798" s="144"/>
      <c r="I798" s="14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D799" s="1"/>
      <c r="E799" s="144"/>
      <c r="F799" s="144"/>
      <c r="G799" s="144"/>
      <c r="H799" s="144"/>
      <c r="I799" s="14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D800" s="1"/>
      <c r="E800" s="144"/>
      <c r="F800" s="144"/>
      <c r="G800" s="144"/>
      <c r="H800" s="144"/>
      <c r="I800" s="14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D801" s="1"/>
      <c r="E801" s="144"/>
      <c r="F801" s="144"/>
      <c r="G801" s="144"/>
      <c r="H801" s="144"/>
      <c r="I801" s="14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D802" s="1"/>
      <c r="E802" s="144"/>
      <c r="F802" s="144"/>
      <c r="G802" s="144"/>
      <c r="H802" s="144"/>
      <c r="I802" s="14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D803" s="1"/>
      <c r="E803" s="144"/>
      <c r="F803" s="144"/>
      <c r="G803" s="144"/>
      <c r="H803" s="144"/>
      <c r="I803" s="14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D804" s="1"/>
      <c r="E804" s="144"/>
      <c r="F804" s="144"/>
      <c r="G804" s="144"/>
      <c r="H804" s="144"/>
      <c r="I804" s="14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D805" s="1"/>
      <c r="E805" s="144"/>
      <c r="F805" s="144"/>
      <c r="G805" s="144"/>
      <c r="H805" s="144"/>
      <c r="I805" s="14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D806" s="1"/>
      <c r="E806" s="144"/>
      <c r="F806" s="144"/>
      <c r="G806" s="144"/>
      <c r="H806" s="144"/>
      <c r="I806" s="14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D807" s="1"/>
      <c r="E807" s="144"/>
      <c r="F807" s="144"/>
      <c r="G807" s="144"/>
      <c r="H807" s="144"/>
      <c r="I807" s="14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D808" s="1"/>
      <c r="E808" s="144"/>
      <c r="F808" s="144"/>
      <c r="G808" s="144"/>
      <c r="H808" s="144"/>
      <c r="I808" s="14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D809" s="1"/>
      <c r="E809" s="144"/>
      <c r="F809" s="144"/>
      <c r="G809" s="144"/>
      <c r="H809" s="144"/>
      <c r="I809" s="14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D810" s="1"/>
      <c r="E810" s="144"/>
      <c r="F810" s="144"/>
      <c r="G810" s="144"/>
      <c r="H810" s="144"/>
      <c r="I810" s="14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D811" s="1"/>
      <c r="E811" s="144"/>
      <c r="F811" s="144"/>
      <c r="G811" s="144"/>
      <c r="H811" s="144"/>
      <c r="I811" s="14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D812" s="1"/>
      <c r="E812" s="144"/>
      <c r="F812" s="144"/>
      <c r="G812" s="144"/>
      <c r="H812" s="144"/>
      <c r="I812" s="14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D813" s="1"/>
      <c r="E813" s="144"/>
      <c r="F813" s="144"/>
      <c r="G813" s="144"/>
      <c r="H813" s="144"/>
      <c r="I813" s="14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D814" s="1"/>
      <c r="E814" s="144"/>
      <c r="F814" s="144"/>
      <c r="G814" s="144"/>
      <c r="H814" s="144"/>
      <c r="I814" s="14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D815" s="1"/>
      <c r="E815" s="144"/>
      <c r="F815" s="144"/>
      <c r="G815" s="144"/>
      <c r="H815" s="144"/>
      <c r="I815" s="14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D816" s="1"/>
      <c r="E816" s="144"/>
      <c r="F816" s="144"/>
      <c r="G816" s="144"/>
      <c r="H816" s="144"/>
      <c r="I816" s="14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D817" s="1"/>
      <c r="E817" s="144"/>
      <c r="F817" s="144"/>
      <c r="G817" s="144"/>
      <c r="H817" s="144"/>
      <c r="I817" s="14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D818" s="1"/>
      <c r="E818" s="144"/>
      <c r="F818" s="144"/>
      <c r="G818" s="144"/>
      <c r="H818" s="144"/>
      <c r="I818" s="14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D819" s="1"/>
      <c r="E819" s="144"/>
      <c r="F819" s="144"/>
      <c r="G819" s="144"/>
      <c r="H819" s="144"/>
      <c r="I819" s="14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D820" s="1"/>
      <c r="E820" s="144"/>
      <c r="F820" s="144"/>
      <c r="G820" s="144"/>
      <c r="H820" s="144"/>
      <c r="I820" s="14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D821" s="1"/>
      <c r="E821" s="144"/>
      <c r="F821" s="144"/>
      <c r="G821" s="144"/>
      <c r="H821" s="144"/>
      <c r="I821" s="14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D822" s="1"/>
      <c r="E822" s="144"/>
      <c r="F822" s="144"/>
      <c r="G822" s="144"/>
      <c r="H822" s="144"/>
      <c r="I822" s="14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D823" s="1"/>
      <c r="E823" s="144"/>
      <c r="F823" s="144"/>
      <c r="G823" s="144"/>
      <c r="H823" s="144"/>
      <c r="I823" s="14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D824" s="1"/>
      <c r="E824" s="144"/>
      <c r="F824" s="144"/>
      <c r="G824" s="144"/>
      <c r="H824" s="144"/>
      <c r="I824" s="14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D825" s="1"/>
      <c r="E825" s="144"/>
      <c r="F825" s="144"/>
      <c r="G825" s="144"/>
      <c r="H825" s="144"/>
      <c r="I825" s="14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D826" s="1"/>
      <c r="E826" s="144"/>
      <c r="F826" s="144"/>
      <c r="G826" s="144"/>
      <c r="H826" s="144"/>
      <c r="I826" s="14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D827" s="1"/>
      <c r="E827" s="144"/>
      <c r="F827" s="144"/>
      <c r="G827" s="144"/>
      <c r="H827" s="144"/>
      <c r="I827" s="14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D828" s="1"/>
      <c r="E828" s="144"/>
      <c r="F828" s="144"/>
      <c r="G828" s="144"/>
      <c r="H828" s="144"/>
      <c r="I828" s="14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D829" s="1"/>
      <c r="E829" s="144"/>
      <c r="F829" s="144"/>
      <c r="G829" s="144"/>
      <c r="H829" s="144"/>
      <c r="I829" s="14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D830" s="1"/>
      <c r="E830" s="144"/>
      <c r="F830" s="144"/>
      <c r="G830" s="144"/>
      <c r="H830" s="144"/>
      <c r="I830" s="14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D831" s="1"/>
      <c r="E831" s="144"/>
      <c r="F831" s="144"/>
      <c r="G831" s="144"/>
      <c r="H831" s="144"/>
      <c r="I831" s="14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D832" s="1"/>
      <c r="E832" s="144"/>
      <c r="F832" s="144"/>
      <c r="G832" s="144"/>
      <c r="H832" s="144"/>
      <c r="I832" s="14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D833" s="1"/>
      <c r="E833" s="144"/>
      <c r="F833" s="144"/>
      <c r="G833" s="144"/>
      <c r="H833" s="144"/>
      <c r="I833" s="14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D834" s="1"/>
      <c r="E834" s="144"/>
      <c r="F834" s="144"/>
      <c r="G834" s="144"/>
      <c r="H834" s="144"/>
      <c r="I834" s="14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D835" s="1"/>
      <c r="E835" s="144"/>
      <c r="F835" s="144"/>
      <c r="G835" s="144"/>
      <c r="H835" s="144"/>
      <c r="I835" s="14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D836" s="1"/>
      <c r="E836" s="144"/>
      <c r="F836" s="144"/>
      <c r="G836" s="144"/>
      <c r="H836" s="144"/>
      <c r="I836" s="14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D837" s="1"/>
      <c r="E837" s="144"/>
      <c r="F837" s="144"/>
      <c r="G837" s="144"/>
      <c r="H837" s="144"/>
      <c r="I837" s="14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D838" s="1"/>
      <c r="E838" s="144"/>
      <c r="F838" s="144"/>
      <c r="G838" s="144"/>
      <c r="H838" s="144"/>
      <c r="I838" s="14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D839" s="1"/>
      <c r="E839" s="144"/>
      <c r="F839" s="144"/>
      <c r="G839" s="144"/>
      <c r="H839" s="144"/>
      <c r="I839" s="14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D840" s="1"/>
      <c r="E840" s="144"/>
      <c r="F840" s="144"/>
      <c r="G840" s="144"/>
      <c r="H840" s="144"/>
      <c r="I840" s="14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D841" s="1"/>
      <c r="E841" s="144"/>
      <c r="F841" s="144"/>
      <c r="G841" s="144"/>
      <c r="H841" s="144"/>
      <c r="I841" s="14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D842" s="1"/>
      <c r="E842" s="144"/>
      <c r="F842" s="144"/>
      <c r="G842" s="144"/>
      <c r="H842" s="144"/>
      <c r="I842" s="14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D843" s="1"/>
      <c r="E843" s="144"/>
      <c r="F843" s="144"/>
      <c r="G843" s="144"/>
      <c r="H843" s="144"/>
      <c r="I843" s="14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D844" s="1"/>
      <c r="E844" s="144"/>
      <c r="F844" s="144"/>
      <c r="G844" s="144"/>
      <c r="H844" s="144"/>
      <c r="I844" s="14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D845" s="1"/>
      <c r="E845" s="144"/>
      <c r="F845" s="144"/>
      <c r="G845" s="144"/>
      <c r="H845" s="144"/>
      <c r="I845" s="14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D846" s="1"/>
      <c r="E846" s="144"/>
      <c r="F846" s="144"/>
      <c r="G846" s="144"/>
      <c r="H846" s="144"/>
      <c r="I846" s="14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D847" s="1"/>
      <c r="E847" s="144"/>
      <c r="F847" s="144"/>
      <c r="G847" s="144"/>
      <c r="H847" s="144"/>
      <c r="I847" s="14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D848" s="1"/>
      <c r="E848" s="144"/>
      <c r="F848" s="144"/>
      <c r="G848" s="144"/>
      <c r="H848" s="144"/>
      <c r="I848" s="14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D849" s="1"/>
      <c r="E849" s="144"/>
      <c r="F849" s="144"/>
      <c r="G849" s="144"/>
      <c r="H849" s="144"/>
      <c r="I849" s="14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D850" s="1"/>
      <c r="E850" s="144"/>
      <c r="F850" s="144"/>
      <c r="G850" s="144"/>
      <c r="H850" s="144"/>
      <c r="I850" s="14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D851" s="1"/>
      <c r="E851" s="144"/>
      <c r="F851" s="144"/>
      <c r="G851" s="144"/>
      <c r="H851" s="144"/>
      <c r="I851" s="14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D852" s="1"/>
      <c r="E852" s="144"/>
      <c r="F852" s="144"/>
      <c r="G852" s="144"/>
      <c r="H852" s="144"/>
      <c r="I852" s="14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D853" s="1"/>
      <c r="E853" s="144"/>
      <c r="F853" s="144"/>
      <c r="G853" s="144"/>
      <c r="H853" s="144"/>
      <c r="I853" s="14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D854" s="1"/>
      <c r="E854" s="144"/>
      <c r="F854" s="144"/>
      <c r="G854" s="144"/>
      <c r="H854" s="144"/>
      <c r="I854" s="14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D855" s="1"/>
      <c r="E855" s="144"/>
      <c r="F855" s="144"/>
      <c r="G855" s="144"/>
      <c r="H855" s="144"/>
      <c r="I855" s="14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D856" s="1"/>
      <c r="E856" s="144"/>
      <c r="F856" s="144"/>
      <c r="G856" s="144"/>
      <c r="H856" s="144"/>
      <c r="I856" s="14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D857" s="1"/>
      <c r="E857" s="144"/>
      <c r="F857" s="144"/>
      <c r="G857" s="144"/>
      <c r="H857" s="144"/>
      <c r="I857" s="14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D858" s="1"/>
      <c r="E858" s="144"/>
      <c r="F858" s="144"/>
      <c r="G858" s="144"/>
      <c r="H858" s="144"/>
      <c r="I858" s="14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D859" s="1"/>
      <c r="E859" s="144"/>
      <c r="F859" s="144"/>
      <c r="G859" s="144"/>
      <c r="H859" s="144"/>
      <c r="I859" s="14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D860" s="1"/>
      <c r="E860" s="144"/>
      <c r="F860" s="144"/>
      <c r="G860" s="144"/>
      <c r="H860" s="144"/>
      <c r="I860" s="14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D861" s="1"/>
      <c r="E861" s="144"/>
      <c r="F861" s="144"/>
      <c r="G861" s="144"/>
      <c r="H861" s="144"/>
      <c r="I861" s="14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D862" s="1"/>
      <c r="E862" s="144"/>
      <c r="F862" s="144"/>
      <c r="G862" s="144"/>
      <c r="H862" s="144"/>
      <c r="I862" s="14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D863" s="1"/>
      <c r="E863" s="144"/>
      <c r="F863" s="144"/>
      <c r="G863" s="144"/>
      <c r="H863" s="144"/>
      <c r="I863" s="14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D864" s="1"/>
      <c r="E864" s="144"/>
      <c r="F864" s="144"/>
      <c r="G864" s="144"/>
      <c r="H864" s="144"/>
      <c r="I864" s="14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D865" s="1"/>
      <c r="E865" s="144"/>
      <c r="F865" s="144"/>
      <c r="G865" s="144"/>
      <c r="H865" s="144"/>
      <c r="I865" s="14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D866" s="1"/>
      <c r="E866" s="144"/>
      <c r="F866" s="144"/>
      <c r="G866" s="144"/>
      <c r="H866" s="144"/>
      <c r="I866" s="14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D867" s="1"/>
      <c r="E867" s="144"/>
      <c r="F867" s="144"/>
      <c r="G867" s="144"/>
      <c r="H867" s="144"/>
      <c r="I867" s="14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D868" s="1"/>
      <c r="E868" s="144"/>
      <c r="F868" s="144"/>
      <c r="G868" s="144"/>
      <c r="H868" s="144"/>
      <c r="I868" s="14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D869" s="1"/>
      <c r="E869" s="144"/>
      <c r="F869" s="144"/>
      <c r="G869" s="144"/>
      <c r="H869" s="144"/>
      <c r="I869" s="14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D870" s="1"/>
      <c r="E870" s="144"/>
      <c r="F870" s="144"/>
      <c r="G870" s="144"/>
      <c r="H870" s="144"/>
      <c r="I870" s="14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D871" s="1"/>
      <c r="E871" s="144"/>
      <c r="F871" s="144"/>
      <c r="G871" s="144"/>
      <c r="H871" s="144"/>
      <c r="I871" s="14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D872" s="1"/>
      <c r="E872" s="144"/>
      <c r="F872" s="144"/>
      <c r="G872" s="144"/>
      <c r="H872" s="144"/>
      <c r="I872" s="14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D873" s="1"/>
      <c r="E873" s="144"/>
      <c r="F873" s="144"/>
      <c r="G873" s="144"/>
      <c r="H873" s="144"/>
      <c r="I873" s="14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D874" s="1"/>
      <c r="E874" s="144"/>
      <c r="F874" s="144"/>
      <c r="G874" s="144"/>
      <c r="H874" s="144"/>
      <c r="I874" s="14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D875" s="1"/>
      <c r="E875" s="144"/>
      <c r="F875" s="144"/>
      <c r="G875" s="144"/>
      <c r="H875" s="144"/>
      <c r="I875" s="14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D876" s="1"/>
      <c r="E876" s="144"/>
      <c r="F876" s="144"/>
      <c r="G876" s="144"/>
      <c r="H876" s="144"/>
      <c r="I876" s="14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D877" s="1"/>
      <c r="E877" s="144"/>
      <c r="F877" s="144"/>
      <c r="G877" s="144"/>
      <c r="H877" s="144"/>
      <c r="I877" s="14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D878" s="1"/>
      <c r="E878" s="144"/>
      <c r="F878" s="144"/>
      <c r="G878" s="144"/>
      <c r="H878" s="144"/>
      <c r="I878" s="14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D879" s="1"/>
      <c r="E879" s="144"/>
      <c r="F879" s="144"/>
      <c r="G879" s="144"/>
      <c r="H879" s="144"/>
      <c r="I879" s="14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D880" s="1"/>
      <c r="E880" s="144"/>
      <c r="F880" s="144"/>
      <c r="G880" s="144"/>
      <c r="H880" s="144"/>
      <c r="I880" s="14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D881" s="1"/>
      <c r="E881" s="144"/>
      <c r="F881" s="144"/>
      <c r="G881" s="144"/>
      <c r="H881" s="144"/>
      <c r="I881" s="14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D882" s="1"/>
      <c r="E882" s="144"/>
      <c r="F882" s="144"/>
      <c r="G882" s="144"/>
      <c r="H882" s="144"/>
      <c r="I882" s="14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D883" s="1"/>
      <c r="E883" s="144"/>
      <c r="F883" s="144"/>
      <c r="G883" s="144"/>
      <c r="H883" s="144"/>
      <c r="I883" s="14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D884" s="1"/>
      <c r="E884" s="144"/>
      <c r="F884" s="144"/>
      <c r="G884" s="144"/>
      <c r="H884" s="144"/>
      <c r="I884" s="14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D885" s="1"/>
      <c r="E885" s="144"/>
      <c r="F885" s="144"/>
      <c r="G885" s="144"/>
      <c r="H885" s="144"/>
      <c r="I885" s="14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D886" s="1"/>
      <c r="E886" s="144"/>
      <c r="F886" s="144"/>
      <c r="G886" s="144"/>
      <c r="H886" s="144"/>
      <c r="I886" s="14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D887" s="1"/>
      <c r="E887" s="144"/>
      <c r="F887" s="144"/>
      <c r="G887" s="144"/>
      <c r="H887" s="144"/>
      <c r="I887" s="14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D888" s="1"/>
      <c r="E888" s="144"/>
      <c r="F888" s="144"/>
      <c r="G888" s="144"/>
      <c r="H888" s="144"/>
      <c r="I888" s="14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D889" s="1"/>
      <c r="E889" s="144"/>
      <c r="F889" s="144"/>
      <c r="G889" s="144"/>
      <c r="H889" s="144"/>
      <c r="I889" s="14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D890" s="1"/>
      <c r="E890" s="144"/>
      <c r="F890" s="144"/>
      <c r="G890" s="144"/>
      <c r="H890" s="144"/>
      <c r="I890" s="14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D891" s="1"/>
      <c r="E891" s="144"/>
      <c r="F891" s="144"/>
      <c r="G891" s="144"/>
      <c r="H891" s="144"/>
      <c r="I891" s="14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D892" s="1"/>
      <c r="E892" s="144"/>
      <c r="F892" s="144"/>
      <c r="G892" s="144"/>
      <c r="H892" s="144"/>
      <c r="I892" s="14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D893" s="1"/>
      <c r="E893" s="144"/>
      <c r="F893" s="144"/>
      <c r="G893" s="144"/>
      <c r="H893" s="144"/>
      <c r="I893" s="14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D894" s="1"/>
      <c r="E894" s="144"/>
      <c r="F894" s="144"/>
      <c r="G894" s="144"/>
      <c r="H894" s="144"/>
      <c r="I894" s="14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D895" s="1"/>
      <c r="E895" s="144"/>
      <c r="F895" s="144"/>
      <c r="G895" s="144"/>
      <c r="H895" s="144"/>
      <c r="I895" s="14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D896" s="1"/>
      <c r="E896" s="144"/>
      <c r="F896" s="144"/>
      <c r="G896" s="144"/>
      <c r="H896" s="144"/>
      <c r="I896" s="14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D897" s="1"/>
      <c r="E897" s="144"/>
      <c r="F897" s="144"/>
      <c r="G897" s="144"/>
      <c r="H897" s="144"/>
      <c r="I897" s="14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D898" s="1"/>
      <c r="E898" s="144"/>
      <c r="F898" s="144"/>
      <c r="G898" s="144"/>
      <c r="H898" s="144"/>
      <c r="I898" s="14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D899" s="1"/>
      <c r="E899" s="144"/>
      <c r="F899" s="144"/>
      <c r="G899" s="144"/>
      <c r="H899" s="144"/>
      <c r="I899" s="14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D900" s="1"/>
      <c r="E900" s="144"/>
      <c r="F900" s="144"/>
      <c r="G900" s="144"/>
      <c r="H900" s="144"/>
      <c r="I900" s="14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D901" s="1"/>
      <c r="E901" s="144"/>
      <c r="F901" s="144"/>
      <c r="G901" s="144"/>
      <c r="H901" s="144"/>
      <c r="I901" s="14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D902" s="1"/>
      <c r="E902" s="144"/>
      <c r="F902" s="144"/>
      <c r="G902" s="144"/>
      <c r="H902" s="144"/>
      <c r="I902" s="14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D903" s="1"/>
      <c r="E903" s="144"/>
      <c r="F903" s="144"/>
      <c r="G903" s="144"/>
      <c r="H903" s="144"/>
      <c r="I903" s="14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D904" s="1"/>
      <c r="E904" s="144"/>
      <c r="F904" s="144"/>
      <c r="G904" s="144"/>
      <c r="H904" s="144"/>
      <c r="I904" s="14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D905" s="1"/>
      <c r="E905" s="144"/>
      <c r="F905" s="144"/>
      <c r="G905" s="144"/>
      <c r="H905" s="144"/>
      <c r="I905" s="14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D906" s="1"/>
      <c r="E906" s="144"/>
      <c r="F906" s="144"/>
      <c r="G906" s="144"/>
      <c r="H906" s="144"/>
      <c r="I906" s="14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D907" s="1"/>
      <c r="E907" s="144"/>
      <c r="F907" s="144"/>
      <c r="G907" s="144"/>
      <c r="H907" s="144"/>
      <c r="I907" s="14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D908" s="1"/>
      <c r="E908" s="144"/>
      <c r="F908" s="144"/>
      <c r="G908" s="144"/>
      <c r="H908" s="144"/>
      <c r="I908" s="14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D909" s="1"/>
      <c r="E909" s="144"/>
      <c r="F909" s="144"/>
      <c r="G909" s="144"/>
      <c r="H909" s="144"/>
      <c r="I909" s="14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D910" s="1"/>
      <c r="E910" s="144"/>
      <c r="F910" s="144"/>
      <c r="G910" s="144"/>
      <c r="H910" s="144"/>
      <c r="I910" s="14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D911" s="1"/>
      <c r="E911" s="144"/>
      <c r="F911" s="144"/>
      <c r="G911" s="144"/>
      <c r="H911" s="144"/>
      <c r="I911" s="14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D912" s="1"/>
      <c r="E912" s="144"/>
      <c r="F912" s="144"/>
      <c r="G912" s="144"/>
      <c r="H912" s="144"/>
      <c r="I912" s="14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D913" s="1"/>
      <c r="E913" s="144"/>
      <c r="F913" s="144"/>
      <c r="G913" s="144"/>
      <c r="H913" s="144"/>
      <c r="I913" s="14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D914" s="1"/>
      <c r="E914" s="144"/>
      <c r="F914" s="144"/>
      <c r="G914" s="144"/>
      <c r="H914" s="144"/>
      <c r="I914" s="14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D915" s="1"/>
      <c r="E915" s="144"/>
      <c r="F915" s="144"/>
      <c r="G915" s="144"/>
      <c r="H915" s="144"/>
      <c r="I915" s="14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D916" s="1"/>
      <c r="E916" s="144"/>
      <c r="F916" s="144"/>
      <c r="G916" s="144"/>
      <c r="H916" s="144"/>
      <c r="I916" s="14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D917" s="1"/>
      <c r="E917" s="144"/>
      <c r="F917" s="144"/>
      <c r="G917" s="144"/>
      <c r="H917" s="144"/>
      <c r="I917" s="14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D918" s="1"/>
      <c r="E918" s="144"/>
      <c r="F918" s="144"/>
      <c r="G918" s="144"/>
      <c r="H918" s="144"/>
      <c r="I918" s="14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D919" s="1"/>
      <c r="E919" s="144"/>
      <c r="F919" s="144"/>
      <c r="G919" s="144"/>
      <c r="H919" s="144"/>
      <c r="I919" s="14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D920" s="1"/>
      <c r="E920" s="144"/>
      <c r="F920" s="144"/>
      <c r="G920" s="144"/>
      <c r="H920" s="144"/>
      <c r="I920" s="14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D921" s="1"/>
      <c r="E921" s="144"/>
      <c r="F921" s="144"/>
      <c r="G921" s="144"/>
      <c r="H921" s="144"/>
      <c r="I921" s="14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D922" s="1"/>
      <c r="E922" s="144"/>
      <c r="F922" s="144"/>
      <c r="G922" s="144"/>
      <c r="H922" s="144"/>
      <c r="I922" s="14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D923" s="1"/>
      <c r="E923" s="144"/>
      <c r="F923" s="144"/>
      <c r="G923" s="144"/>
      <c r="H923" s="144"/>
      <c r="I923" s="14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D924" s="1"/>
      <c r="E924" s="144"/>
      <c r="F924" s="144"/>
      <c r="G924" s="144"/>
      <c r="H924" s="144"/>
      <c r="I924" s="14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D925" s="1"/>
      <c r="E925" s="144"/>
      <c r="F925" s="144"/>
      <c r="G925" s="144"/>
      <c r="H925" s="144"/>
      <c r="I925" s="14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D926" s="1"/>
      <c r="E926" s="144"/>
      <c r="F926" s="144"/>
      <c r="G926" s="144"/>
      <c r="H926" s="144"/>
      <c r="I926" s="14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D927" s="1"/>
      <c r="E927" s="144"/>
      <c r="F927" s="144"/>
      <c r="G927" s="144"/>
      <c r="H927" s="144"/>
      <c r="I927" s="14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D928" s="1"/>
      <c r="E928" s="144"/>
      <c r="F928" s="144"/>
      <c r="G928" s="144"/>
      <c r="H928" s="144"/>
      <c r="I928" s="14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D929" s="1"/>
      <c r="E929" s="144"/>
      <c r="F929" s="144"/>
      <c r="G929" s="144"/>
      <c r="H929" s="144"/>
      <c r="I929" s="14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D930" s="1"/>
      <c r="E930" s="144"/>
      <c r="F930" s="144"/>
      <c r="G930" s="144"/>
      <c r="H930" s="144"/>
      <c r="I930" s="14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D931" s="1"/>
      <c r="E931" s="144"/>
      <c r="F931" s="144"/>
      <c r="G931" s="144"/>
      <c r="H931" s="144"/>
      <c r="I931" s="14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D932" s="1"/>
      <c r="E932" s="144"/>
      <c r="F932" s="144"/>
      <c r="G932" s="144"/>
      <c r="H932" s="144"/>
      <c r="I932" s="14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D933" s="1"/>
      <c r="E933" s="144"/>
      <c r="F933" s="144"/>
      <c r="G933" s="144"/>
      <c r="H933" s="144"/>
      <c r="I933" s="14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D934" s="1"/>
      <c r="E934" s="144"/>
      <c r="F934" s="144"/>
      <c r="G934" s="144"/>
      <c r="H934" s="144"/>
      <c r="I934" s="14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D935" s="1"/>
      <c r="E935" s="144"/>
      <c r="F935" s="144"/>
      <c r="G935" s="144"/>
      <c r="H935" s="144"/>
      <c r="I935" s="14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D936" s="1"/>
      <c r="E936" s="144"/>
      <c r="F936" s="144"/>
      <c r="G936" s="144"/>
      <c r="H936" s="144"/>
      <c r="I936" s="14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D937" s="1"/>
      <c r="E937" s="144"/>
      <c r="F937" s="144"/>
      <c r="G937" s="144"/>
      <c r="H937" s="144"/>
      <c r="I937" s="14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D938" s="1"/>
      <c r="E938" s="144"/>
      <c r="F938" s="144"/>
      <c r="G938" s="144"/>
      <c r="H938" s="144"/>
      <c r="I938" s="14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D939" s="1"/>
      <c r="E939" s="144"/>
      <c r="F939" s="144"/>
      <c r="G939" s="144"/>
      <c r="H939" s="144"/>
      <c r="I939" s="14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D940" s="1"/>
      <c r="E940" s="144"/>
      <c r="F940" s="144"/>
      <c r="G940" s="144"/>
      <c r="H940" s="144"/>
      <c r="I940" s="14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D941" s="1"/>
      <c r="E941" s="144"/>
      <c r="F941" s="144"/>
      <c r="G941" s="144"/>
      <c r="H941" s="144"/>
      <c r="I941" s="14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D942" s="1"/>
      <c r="E942" s="144"/>
      <c r="F942" s="144"/>
      <c r="G942" s="144"/>
      <c r="H942" s="144"/>
      <c r="I942" s="14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D943" s="1"/>
      <c r="E943" s="144"/>
      <c r="F943" s="144"/>
      <c r="G943" s="144"/>
      <c r="H943" s="144"/>
      <c r="I943" s="14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D944" s="1"/>
      <c r="E944" s="144"/>
      <c r="F944" s="144"/>
      <c r="G944" s="144"/>
      <c r="H944" s="144"/>
      <c r="I944" s="14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D945" s="1"/>
      <c r="E945" s="144"/>
      <c r="F945" s="144"/>
      <c r="G945" s="144"/>
      <c r="H945" s="144"/>
      <c r="I945" s="14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D946" s="1"/>
      <c r="E946" s="144"/>
      <c r="F946" s="144"/>
      <c r="G946" s="144"/>
      <c r="H946" s="144"/>
      <c r="I946" s="14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D947" s="1"/>
      <c r="E947" s="144"/>
      <c r="F947" s="144"/>
      <c r="G947" s="144"/>
      <c r="H947" s="144"/>
      <c r="I947" s="14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D948" s="1"/>
      <c r="E948" s="144"/>
      <c r="F948" s="144"/>
      <c r="G948" s="144"/>
      <c r="H948" s="144"/>
      <c r="I948" s="14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D949" s="1"/>
      <c r="E949" s="144"/>
      <c r="F949" s="144"/>
      <c r="G949" s="144"/>
      <c r="H949" s="144"/>
      <c r="I949" s="14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D950" s="1"/>
      <c r="E950" s="144"/>
      <c r="F950" s="144"/>
      <c r="G950" s="144"/>
      <c r="H950" s="144"/>
      <c r="I950" s="14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D951" s="1"/>
      <c r="E951" s="144"/>
      <c r="F951" s="144"/>
      <c r="G951" s="144"/>
      <c r="H951" s="144"/>
      <c r="I951" s="14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D952" s="1"/>
      <c r="E952" s="144"/>
      <c r="F952" s="144"/>
      <c r="G952" s="144"/>
      <c r="H952" s="144"/>
      <c r="I952" s="14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D953" s="1"/>
      <c r="E953" s="144"/>
      <c r="F953" s="144"/>
      <c r="G953" s="144"/>
      <c r="H953" s="144"/>
      <c r="I953" s="14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D954" s="1"/>
      <c r="E954" s="144"/>
      <c r="F954" s="144"/>
      <c r="G954" s="144"/>
      <c r="H954" s="144"/>
      <c r="I954" s="14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D955" s="1"/>
      <c r="E955" s="144"/>
      <c r="F955" s="144"/>
      <c r="G955" s="144"/>
      <c r="H955" s="144"/>
      <c r="I955" s="14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D956" s="1"/>
      <c r="E956" s="144"/>
      <c r="F956" s="144"/>
      <c r="G956" s="144"/>
      <c r="H956" s="144"/>
      <c r="I956" s="14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D957" s="1"/>
      <c r="E957" s="144"/>
      <c r="F957" s="144"/>
      <c r="G957" s="144"/>
      <c r="H957" s="144"/>
      <c r="I957" s="14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D958" s="1"/>
      <c r="E958" s="144"/>
      <c r="F958" s="144"/>
      <c r="G958" s="144"/>
      <c r="H958" s="144"/>
      <c r="I958" s="14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D959" s="1"/>
      <c r="E959" s="144"/>
      <c r="F959" s="144"/>
      <c r="G959" s="144"/>
      <c r="H959" s="144"/>
      <c r="I959" s="14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D960" s="1"/>
      <c r="E960" s="144"/>
      <c r="F960" s="144"/>
      <c r="G960" s="144"/>
      <c r="H960" s="144"/>
      <c r="I960" s="14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D961" s="1"/>
      <c r="E961" s="144"/>
      <c r="F961" s="144"/>
      <c r="G961" s="144"/>
      <c r="H961" s="144"/>
      <c r="I961" s="14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D962" s="1"/>
      <c r="E962" s="144"/>
      <c r="F962" s="144"/>
      <c r="G962" s="144"/>
      <c r="H962" s="144"/>
      <c r="I962" s="14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D963" s="1"/>
      <c r="E963" s="144"/>
      <c r="F963" s="144"/>
      <c r="G963" s="144"/>
      <c r="H963" s="144"/>
      <c r="I963" s="14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D964" s="1"/>
      <c r="E964" s="144"/>
      <c r="F964" s="144"/>
      <c r="G964" s="144"/>
      <c r="H964" s="144"/>
      <c r="I964" s="14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D965" s="1"/>
      <c r="E965" s="144"/>
      <c r="F965" s="144"/>
      <c r="G965" s="144"/>
      <c r="H965" s="144"/>
      <c r="I965" s="14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D966" s="1"/>
      <c r="E966" s="144"/>
      <c r="F966" s="144"/>
      <c r="G966" s="144"/>
      <c r="H966" s="144"/>
      <c r="I966" s="14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D967" s="1"/>
      <c r="E967" s="144"/>
      <c r="F967" s="144"/>
      <c r="G967" s="144"/>
      <c r="H967" s="144"/>
      <c r="I967" s="14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D968" s="1"/>
      <c r="E968" s="144"/>
      <c r="F968" s="144"/>
      <c r="G968" s="144"/>
      <c r="H968" s="144"/>
      <c r="I968" s="14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D969" s="1"/>
      <c r="E969" s="144"/>
      <c r="F969" s="144"/>
      <c r="G969" s="144"/>
      <c r="H969" s="144"/>
      <c r="I969" s="14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D970" s="1"/>
      <c r="E970" s="144"/>
      <c r="F970" s="144"/>
      <c r="G970" s="144"/>
      <c r="H970" s="144"/>
      <c r="I970" s="14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D971" s="1"/>
      <c r="E971" s="144"/>
      <c r="F971" s="144"/>
      <c r="G971" s="144"/>
      <c r="H971" s="144"/>
      <c r="I971" s="14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D972" s="1"/>
      <c r="E972" s="144"/>
      <c r="F972" s="144"/>
      <c r="G972" s="144"/>
      <c r="H972" s="144"/>
      <c r="I972" s="14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D973" s="1"/>
      <c r="E973" s="144"/>
      <c r="F973" s="144"/>
      <c r="G973" s="144"/>
      <c r="H973" s="144"/>
      <c r="I973" s="14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D974" s="1"/>
      <c r="E974" s="144"/>
      <c r="F974" s="144"/>
      <c r="G974" s="144"/>
      <c r="H974" s="144"/>
      <c r="I974" s="14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D975" s="1"/>
      <c r="E975" s="144"/>
      <c r="F975" s="144"/>
      <c r="G975" s="144"/>
      <c r="H975" s="144"/>
      <c r="I975" s="14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D976" s="1"/>
      <c r="E976" s="144"/>
      <c r="F976" s="144"/>
      <c r="G976" s="144"/>
      <c r="H976" s="144"/>
      <c r="I976" s="14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D977" s="1"/>
      <c r="E977" s="144"/>
      <c r="F977" s="144"/>
      <c r="G977" s="144"/>
      <c r="H977" s="144"/>
      <c r="I977" s="14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D978" s="1"/>
      <c r="E978" s="144"/>
      <c r="F978" s="144"/>
      <c r="G978" s="144"/>
      <c r="H978" s="144"/>
      <c r="I978" s="14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D979" s="1"/>
      <c r="E979" s="144"/>
      <c r="F979" s="144"/>
      <c r="G979" s="144"/>
      <c r="H979" s="144"/>
      <c r="I979" s="14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D980" s="1"/>
      <c r="E980" s="144"/>
      <c r="F980" s="144"/>
      <c r="G980" s="144"/>
      <c r="H980" s="144"/>
      <c r="I980" s="14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D981" s="1"/>
      <c r="E981" s="144"/>
      <c r="F981" s="144"/>
      <c r="G981" s="144"/>
      <c r="H981" s="144"/>
      <c r="I981" s="14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D982" s="1"/>
      <c r="E982" s="144"/>
      <c r="F982" s="144"/>
      <c r="G982" s="144"/>
      <c r="H982" s="144"/>
      <c r="I982" s="14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D983" s="1"/>
      <c r="E983" s="144"/>
      <c r="F983" s="144"/>
      <c r="G983" s="144"/>
      <c r="H983" s="144"/>
      <c r="I983" s="14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D984" s="1"/>
      <c r="E984" s="144"/>
      <c r="F984" s="144"/>
      <c r="G984" s="144"/>
      <c r="H984" s="144"/>
      <c r="I984" s="14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D985" s="1"/>
      <c r="E985" s="144"/>
      <c r="F985" s="144"/>
      <c r="G985" s="144"/>
      <c r="H985" s="144"/>
      <c r="I985" s="14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D986" s="1"/>
      <c r="E986" s="144"/>
      <c r="F986" s="144"/>
      <c r="G986" s="144"/>
      <c r="H986" s="144"/>
      <c r="I986" s="14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D987" s="1"/>
      <c r="E987" s="144"/>
      <c r="F987" s="144"/>
      <c r="G987" s="144"/>
      <c r="H987" s="144"/>
      <c r="I987" s="14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D988" s="1"/>
      <c r="E988" s="144"/>
      <c r="F988" s="144"/>
      <c r="G988" s="144"/>
      <c r="H988" s="144"/>
      <c r="I988" s="14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D989" s="1"/>
      <c r="E989" s="144"/>
      <c r="F989" s="144"/>
      <c r="G989" s="144"/>
      <c r="H989" s="144"/>
      <c r="I989" s="14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D990" s="1"/>
      <c r="E990" s="144"/>
      <c r="F990" s="144"/>
      <c r="G990" s="144"/>
      <c r="H990" s="144"/>
      <c r="I990" s="14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D991" s="1"/>
      <c r="E991" s="144"/>
      <c r="F991" s="144"/>
      <c r="G991" s="144"/>
      <c r="H991" s="144"/>
      <c r="I991" s="14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D992" s="1"/>
      <c r="E992" s="144"/>
      <c r="F992" s="144"/>
      <c r="G992" s="144"/>
      <c r="H992" s="144"/>
      <c r="I992" s="14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D993" s="1"/>
      <c r="E993" s="144"/>
      <c r="F993" s="144"/>
      <c r="G993" s="144"/>
      <c r="H993" s="144"/>
      <c r="I993" s="14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D994" s="1"/>
      <c r="E994" s="144"/>
      <c r="F994" s="144"/>
      <c r="G994" s="144"/>
      <c r="H994" s="144"/>
      <c r="I994" s="14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D995" s="1"/>
      <c r="E995" s="144"/>
      <c r="F995" s="144"/>
      <c r="G995" s="144"/>
      <c r="H995" s="144"/>
      <c r="I995" s="14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D996" s="1"/>
      <c r="E996" s="144"/>
      <c r="F996" s="144"/>
      <c r="G996" s="144"/>
      <c r="H996" s="144"/>
      <c r="I996" s="14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D997" s="1"/>
      <c r="E997" s="144"/>
      <c r="F997" s="144"/>
      <c r="G997" s="144"/>
      <c r="H997" s="144"/>
      <c r="I997" s="14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D998" s="1"/>
      <c r="E998" s="144"/>
      <c r="F998" s="144"/>
      <c r="G998" s="144"/>
      <c r="H998" s="144"/>
      <c r="I998" s="14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D999" s="1"/>
      <c r="E999" s="144"/>
      <c r="F999" s="144"/>
      <c r="G999" s="144"/>
      <c r="H999" s="144"/>
      <c r="I999" s="14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D1000" s="1"/>
      <c r="E1000" s="144"/>
      <c r="F1000" s="144"/>
      <c r="G1000" s="144"/>
      <c r="H1000" s="144"/>
      <c r="I1000" s="14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4.25" customHeight="1">
      <c r="D1001" s="1"/>
      <c r="E1001" s="144"/>
      <c r="F1001" s="144"/>
      <c r="G1001" s="144"/>
      <c r="H1001" s="144"/>
      <c r="I1001" s="14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4.25" customHeight="1">
      <c r="D1002" s="1"/>
      <c r="E1002" s="144"/>
      <c r="F1002" s="144"/>
      <c r="G1002" s="144"/>
      <c r="H1002" s="144"/>
      <c r="I1002" s="14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4.25" customHeight="1">
      <c r="D1003" s="1"/>
      <c r="E1003" s="144"/>
      <c r="F1003" s="144"/>
      <c r="G1003" s="144"/>
      <c r="H1003" s="144"/>
      <c r="I1003" s="14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4.25" customHeight="1">
      <c r="D1004" s="1"/>
      <c r="E1004" s="144"/>
      <c r="F1004" s="144"/>
      <c r="G1004" s="144"/>
      <c r="H1004" s="144"/>
      <c r="I1004" s="14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56">
    <mergeCell ref="B41:D41"/>
    <mergeCell ref="B42:D42"/>
    <mergeCell ref="A43:O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4:O54"/>
    <mergeCell ref="A3:O3"/>
    <mergeCell ref="A6:D6"/>
    <mergeCell ref="E6:N6"/>
    <mergeCell ref="A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O18"/>
    <mergeCell ref="A19:D19"/>
    <mergeCell ref="B20:D20"/>
    <mergeCell ref="B21:D21"/>
    <mergeCell ref="B22:D22"/>
    <mergeCell ref="B23:D23"/>
    <mergeCell ref="A24:O24"/>
    <mergeCell ref="A25:D25"/>
    <mergeCell ref="B26:D26"/>
    <mergeCell ref="B27:D27"/>
    <mergeCell ref="B28:D28"/>
    <mergeCell ref="B29:D29"/>
    <mergeCell ref="B30:D30"/>
    <mergeCell ref="B31:D31"/>
    <mergeCell ref="B32:D32"/>
    <mergeCell ref="A33:O33"/>
    <mergeCell ref="B34:D34"/>
    <mergeCell ref="B35:D35"/>
    <mergeCell ref="B36:D36"/>
    <mergeCell ref="B37:D37"/>
    <mergeCell ref="A38:O38"/>
    <mergeCell ref="B39:D39"/>
    <mergeCell ref="B40:D40"/>
    <mergeCell ref="B61:D61"/>
    <mergeCell ref="J61:N61"/>
    <mergeCell ref="A67:O67"/>
    <mergeCell ref="B55:D55"/>
    <mergeCell ref="B56:D56"/>
    <mergeCell ref="B57:D57"/>
    <mergeCell ref="B58:D58"/>
  </mergeCells>
  <printOptions/>
  <pageMargins bottom="0.75" footer="0.0" header="0.0" left="0.25" right="0.25" top="0.75"/>
  <pageSetup paperSize="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3" width="8.71"/>
    <col customWidth="1" min="4" max="4" width="11.29"/>
    <col customWidth="1" min="5" max="8" width="8.71"/>
    <col customWidth="1" min="9" max="10" width="10.43"/>
    <col customWidth="1" min="11" max="11" width="16.43"/>
    <col customWidth="1" min="12" max="21" width="10.86"/>
    <col customWidth="1" hidden="1" min="22" max="24" width="10.86"/>
    <col customWidth="1" min="25" max="26" width="10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7.75" customHeight="1">
      <c r="A2" s="145"/>
      <c r="B2" s="145" t="s">
        <v>11</v>
      </c>
      <c r="C2" s="146" t="s">
        <v>7</v>
      </c>
      <c r="D2" s="146" t="s">
        <v>8</v>
      </c>
      <c r="E2" s="147" t="s">
        <v>73</v>
      </c>
      <c r="F2" s="148"/>
      <c r="G2" s="147" t="s">
        <v>10</v>
      </c>
      <c r="H2" s="148"/>
      <c r="I2" s="149" t="s">
        <v>66</v>
      </c>
      <c r="J2" s="150" t="s">
        <v>74</v>
      </c>
      <c r="K2" s="145" t="s">
        <v>75</v>
      </c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2"/>
      <c r="Z2" s="152"/>
    </row>
    <row r="3" ht="27.75" customHeight="1">
      <c r="A3" s="153" t="s">
        <v>12</v>
      </c>
      <c r="B3" s="154">
        <f>COUNTIF('Evaluation par thématique'!E10:E17,"x")</f>
        <v>0</v>
      </c>
      <c r="C3" s="154">
        <f>COUNTIF('Evaluation par thématique'!F10:F17,"x")</f>
        <v>0</v>
      </c>
      <c r="D3" s="154">
        <f>COUNTIF('Evaluation par thématique'!G10:G17,"x")</f>
        <v>0</v>
      </c>
      <c r="E3" s="155">
        <f>COUNTIF('Evaluation par thématique'!H10:H17,"x")</f>
        <v>0</v>
      </c>
      <c r="F3" s="154">
        <f t="shared" ref="F3:F8" si="1">2*E3</f>
        <v>0</v>
      </c>
      <c r="G3" s="156">
        <f>COUNTIF('Evaluation par thématique'!I10:I17,"x")</f>
        <v>0</v>
      </c>
      <c r="H3" s="154">
        <f t="shared" ref="H3:H8" si="2">3*G3</f>
        <v>0</v>
      </c>
      <c r="I3" s="157"/>
      <c r="J3" s="157"/>
      <c r="K3" s="158">
        <f>3*(SUM(D3,F3,H3))/((3*9)-(3*B3))</f>
        <v>0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152"/>
    </row>
    <row r="4" ht="27.75" customHeight="1">
      <c r="A4" s="153" t="s">
        <v>76</v>
      </c>
      <c r="B4" s="154">
        <f>COUNTIF('Evaluation par thématique'!E20:E23,"x")</f>
        <v>0</v>
      </c>
      <c r="C4" s="154">
        <f>COUNTIF('Evaluation par thématique'!F20:F23,"x")</f>
        <v>0</v>
      </c>
      <c r="D4" s="154">
        <f>COUNTIF('Evaluation par thématique'!G20:G23,"x")</f>
        <v>0</v>
      </c>
      <c r="E4" s="155">
        <f>COUNTIF('Evaluation par thématique'!H20:H23,"x")</f>
        <v>0</v>
      </c>
      <c r="F4" s="154">
        <f t="shared" si="1"/>
        <v>0</v>
      </c>
      <c r="G4" s="156">
        <f>COUNTIF('Evaluation par thématique'!I20:I23,"x")</f>
        <v>0</v>
      </c>
      <c r="H4" s="154">
        <f t="shared" si="2"/>
        <v>0</v>
      </c>
      <c r="I4" s="157"/>
      <c r="J4" s="157"/>
      <c r="K4" s="158">
        <f>3*(SUM(D4,F4,H4))/((3*4)-(3*B4))</f>
        <v>0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2"/>
      <c r="Z4" s="152"/>
    </row>
    <row r="5" ht="27.75" customHeight="1">
      <c r="A5" s="153" t="s">
        <v>77</v>
      </c>
      <c r="B5" s="154">
        <f>COUNTIF('Evaluation par thématique'!E26:E32,"x")</f>
        <v>0</v>
      </c>
      <c r="C5" s="154">
        <f>COUNTIF('Evaluation par thématique'!F26:F32,"x")</f>
        <v>0</v>
      </c>
      <c r="D5" s="154">
        <f>COUNTIF('Evaluation par thématique'!G26:G32,"x")</f>
        <v>0</v>
      </c>
      <c r="E5" s="155">
        <f>COUNTIF('Evaluation par thématique'!H26:H32,"x")</f>
        <v>0</v>
      </c>
      <c r="F5" s="154">
        <f t="shared" si="1"/>
        <v>0</v>
      </c>
      <c r="G5" s="156">
        <f>COUNTIF('Evaluation par thématique'!I26:I32,"x")</f>
        <v>0</v>
      </c>
      <c r="H5" s="154">
        <f t="shared" si="2"/>
        <v>0</v>
      </c>
      <c r="I5" s="157"/>
      <c r="J5" s="157"/>
      <c r="K5" s="158">
        <f>3*(SUM(D5,F5,H5))/((3*7)-(3*B5))</f>
        <v>0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2"/>
      <c r="Z5" s="152"/>
    </row>
    <row r="6" ht="27.75" customHeight="1">
      <c r="A6" s="145" t="s">
        <v>34</v>
      </c>
      <c r="B6" s="154">
        <f>COUNTIF('Evaluation par thématique'!E35:E37,"x")</f>
        <v>0</v>
      </c>
      <c r="C6" s="154">
        <f>COUNTIF('Evaluation par thématique'!F35:F37,"x")</f>
        <v>0</v>
      </c>
      <c r="D6" s="154">
        <f>COUNTIF('Evaluation par thématique'!G35:G37,"x")</f>
        <v>0</v>
      </c>
      <c r="E6" s="155">
        <f>COUNTIF('Evaluation par thématique'!H35:H37,"x")</f>
        <v>0</v>
      </c>
      <c r="F6" s="154">
        <f t="shared" si="1"/>
        <v>0</v>
      </c>
      <c r="G6" s="156">
        <f>COUNTIF('Evaluation par thématique'!I35:I37,"x")</f>
        <v>0</v>
      </c>
      <c r="H6" s="154">
        <f t="shared" si="2"/>
        <v>0</v>
      </c>
      <c r="I6" s="157"/>
      <c r="J6" s="157"/>
      <c r="K6" s="158">
        <f t="shared" ref="K6:K7" si="3">3*(SUM(D6,F6,H6))/((3*3)-(3*B6))</f>
        <v>0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2"/>
      <c r="Z6" s="152"/>
    </row>
    <row r="7" ht="27.75" customHeight="1">
      <c r="A7" s="145" t="s">
        <v>38</v>
      </c>
      <c r="B7" s="154">
        <f>COUNTIF('Evaluation par thématique'!E40:E42,"x")</f>
        <v>0</v>
      </c>
      <c r="C7" s="154">
        <f>COUNTIF('Evaluation par thématique'!F40:F42,"x")</f>
        <v>0</v>
      </c>
      <c r="D7" s="154">
        <f>COUNTIF('Evaluation par thématique'!G40:G42,"x")</f>
        <v>0</v>
      </c>
      <c r="E7" s="155">
        <f>COUNTIF('Evaluation par thématique'!H40:H42,"x")</f>
        <v>0</v>
      </c>
      <c r="F7" s="154">
        <f t="shared" si="1"/>
        <v>0</v>
      </c>
      <c r="G7" s="156">
        <f>COUNTIF('Evaluation par thématique'!I40:I42,"x")</f>
        <v>0</v>
      </c>
      <c r="H7" s="154">
        <f t="shared" si="2"/>
        <v>0</v>
      </c>
      <c r="I7" s="157"/>
      <c r="J7" s="157"/>
      <c r="K7" s="158">
        <f t="shared" si="3"/>
        <v>0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Z7" s="152"/>
    </row>
    <row r="8" ht="27.75" customHeight="1">
      <c r="A8" s="153" t="s">
        <v>42</v>
      </c>
      <c r="B8" s="154">
        <f>COUNTIF('Evaluation par thématique'!E45:E53,"x")</f>
        <v>0</v>
      </c>
      <c r="C8" s="154">
        <f>COUNTIF('Evaluation par thématique'!F45:F53,"x")</f>
        <v>0</v>
      </c>
      <c r="D8" s="154">
        <f>COUNTIF('Evaluation par thématique'!G45:G53,"x")</f>
        <v>0</v>
      </c>
      <c r="E8" s="155">
        <f>COUNTIF('Evaluation par thématique'!H45:H53,"x")</f>
        <v>0</v>
      </c>
      <c r="F8" s="154">
        <f t="shared" si="1"/>
        <v>0</v>
      </c>
      <c r="G8" s="156">
        <f>COUNTIF('Evaluation par thématique'!I45:I53,"x")</f>
        <v>0</v>
      </c>
      <c r="H8" s="154">
        <f t="shared" si="2"/>
        <v>0</v>
      </c>
      <c r="I8" s="157"/>
      <c r="J8" s="157"/>
      <c r="K8" s="158">
        <f>3*(SUM(D8,F8,H8))/((3*9)-(3*B8))</f>
        <v>0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  <c r="Z8" s="152"/>
    </row>
    <row r="9" ht="27.75" customHeight="1">
      <c r="A9" s="159" t="s">
        <v>52</v>
      </c>
      <c r="B9" s="154">
        <f>COUNTIF('Evaluation par thématique'!E56:E58,"x")</f>
        <v>0</v>
      </c>
      <c r="C9" s="154">
        <f>COUNTIF('Evaluation par thématique'!F56:F58,"x")</f>
        <v>0</v>
      </c>
      <c r="D9" s="154">
        <f>COUNTIF('Evaluation par thématique'!G56:G58,"x")</f>
        <v>0</v>
      </c>
      <c r="E9" s="154">
        <f>COUNTIF('Evaluation par thématique'!H56:H58,"x")</f>
        <v>0</v>
      </c>
      <c r="F9" s="160">
        <f>2*E9</f>
        <v>0</v>
      </c>
      <c r="G9" s="154">
        <f>COUNTIF('Evaluation par thématique'!I56:I58,"x")</f>
        <v>0</v>
      </c>
      <c r="H9" s="154">
        <f>3*G9</f>
        <v>0</v>
      </c>
      <c r="I9" s="157"/>
      <c r="J9" s="157"/>
      <c r="K9" s="158">
        <f>3*(SUM(D9,F9,H9))/((3*3)-(3*B9))</f>
        <v>0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2"/>
      <c r="Z9" s="152"/>
    </row>
    <row r="10" ht="27.75" customHeight="1">
      <c r="A10" s="153" t="s">
        <v>65</v>
      </c>
      <c r="B10" s="154">
        <f>COUNTIF('Evaluation par thématique'!E62:E66,"x")</f>
        <v>0</v>
      </c>
      <c r="C10" s="154">
        <f>COUNTIF('Evaluation par thématique'!F61:F66,"x")</f>
        <v>0</v>
      </c>
      <c r="D10" s="154">
        <f>COUNTIF('Evaluation par thématique'!G61:G66,"x")</f>
        <v>0</v>
      </c>
      <c r="E10" s="155">
        <f>COUNTIF('Evaluation par thématique'!H61:H66,"x")</f>
        <v>0</v>
      </c>
      <c r="F10" s="154">
        <f>2*E10</f>
        <v>0</v>
      </c>
      <c r="G10" s="156">
        <f>COUNTIF('Evaluation par thématique'!I61:I66,"x")</f>
        <v>0</v>
      </c>
      <c r="H10" s="154">
        <f>3*G10</f>
        <v>0</v>
      </c>
      <c r="I10" s="157"/>
      <c r="J10" s="157"/>
      <c r="K10" s="158">
        <f>3*(SUM(D10,F10,H10))/((3*8)-(3*B10))</f>
        <v>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52"/>
    </row>
    <row r="11" ht="27.75" customHeight="1">
      <c r="A11" s="161"/>
      <c r="B11" s="161"/>
      <c r="C11" s="161"/>
      <c r="D11" s="161"/>
      <c r="E11" s="162" t="s">
        <v>78</v>
      </c>
      <c r="F11" s="163"/>
      <c r="G11" s="164"/>
      <c r="H11" s="165"/>
      <c r="I11" s="165"/>
      <c r="J11" s="165"/>
      <c r="K11" s="166">
        <f>SUM(K3+K4+K5+K6+K7+K8+K10)/7</f>
        <v>0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ht="48.75" customHeight="1">
      <c r="A12" s="161"/>
      <c r="B12" s="167" t="s">
        <v>79</v>
      </c>
      <c r="C12" s="168"/>
      <c r="D12" s="168"/>
      <c r="E12" s="168"/>
      <c r="F12" s="168"/>
      <c r="G12" s="168"/>
      <c r="H12" s="168"/>
      <c r="I12" s="169"/>
      <c r="J12" s="170" t="s">
        <v>80</v>
      </c>
      <c r="K12" s="170" t="s">
        <v>81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ht="27.75" customHeight="1">
      <c r="A13" s="171" t="s">
        <v>82</v>
      </c>
      <c r="B13" s="172">
        <f>SUM((COUNTIF('Evaluation par thématique'!J62:N66,"x")*0.2))</f>
        <v>0</v>
      </c>
      <c r="C13" s="173"/>
      <c r="D13" s="173"/>
      <c r="E13" s="173"/>
      <c r="F13" s="173"/>
      <c r="G13" s="173"/>
      <c r="H13" s="173"/>
      <c r="I13" s="148"/>
      <c r="J13" s="174">
        <f>B13/(5-B10)</f>
        <v>0</v>
      </c>
      <c r="K13" s="174">
        <v>1.0</v>
      </c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152"/>
    </row>
    <row r="14" ht="27.75" hidden="1" customHeight="1">
      <c r="A14" s="175"/>
      <c r="B14" s="175"/>
      <c r="C14" s="175"/>
      <c r="D14" s="175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4.2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4.2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4.2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4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4.2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4.2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4.2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4.2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4.2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4.2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4.2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4.25" customHeight="1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4.25" customHeight="1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4.25" customHeight="1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4.25" customHeight="1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4.25" customHeight="1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4.25" customHeight="1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4.25" customHeight="1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4.25" customHeight="1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4.25" customHeight="1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4.25" customHeight="1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4.25" customHeight="1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4.25" customHeight="1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4.25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4.2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4.25" customHeight="1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4.25" customHeight="1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4.25" customHeight="1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4.25" customHeight="1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4.25" customHeight="1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4.25" customHeight="1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4.25" customHeight="1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4.25" customHeight="1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4.25" customHeight="1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4.25" customHeight="1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4.25" customHeight="1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4.25" customHeight="1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4.25" customHeight="1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4.25" customHeight="1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4.25" customHeight="1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4.25" customHeight="1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4.25" customHeight="1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4.25" customHeight="1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4.25" customHeight="1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4.25" customHeight="1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4.25" customHeight="1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4.25" customHeight="1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4.25" customHeight="1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4.25" customHeight="1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4.25" customHeight="1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4.25" customHeight="1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4.25" customHeight="1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4.25" customHeight="1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4.25" customHeight="1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4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4.25" customHeight="1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4.25" customHeight="1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4.25" customHeight="1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4.25" customHeight="1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4.25" customHeight="1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4.25" customHeight="1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4.25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4.25" customHeight="1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4.25" customHeight="1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4.25" customHeight="1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4.25" customHeight="1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4.25" customHeight="1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4.25" customHeight="1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4.25" customHeight="1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4.25" customHeight="1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4.25" customHeight="1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4.25" customHeight="1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4.25" customHeight="1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4.25" customHeight="1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4.25" customHeight="1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4.25" customHeight="1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4.25" customHeight="1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4.25" customHeight="1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4.25" customHeight="1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4.25" customHeight="1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4.25" customHeight="1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4.25" customHeight="1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4.25" customHeight="1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4.25" customHeight="1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4.25" customHeight="1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4.25" customHeight="1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4.25" customHeight="1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4.25" customHeight="1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4.25" customHeight="1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4.25" customHeight="1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4.25" customHeight="1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4.25" customHeight="1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4.25" customHeight="1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4.25" customHeight="1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4.25" customHeight="1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4.25" customHeight="1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4.25" customHeight="1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4.25" customHeight="1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4.25" customHeight="1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4.25" customHeight="1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4.25" customHeight="1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4.25" customHeight="1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4.25" customHeight="1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4.25" customHeight="1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4.25" customHeight="1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4.25" customHeight="1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4.25" customHeight="1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4.25" customHeight="1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4.25" customHeight="1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4.25" customHeight="1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4.25" customHeight="1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4.25" customHeight="1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4.25" customHeight="1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4.25" customHeight="1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4.25" customHeight="1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4.25" customHeight="1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4.25" customHeight="1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4.25" customHeight="1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4.25" customHeight="1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4.25" customHeight="1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4.25" customHeight="1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4.25" customHeight="1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4.25" customHeight="1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4.25" customHeight="1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4.25" customHeight="1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4.25" customHeight="1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4.25" customHeight="1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4.25" customHeight="1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4.25" customHeight="1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4.25" customHeight="1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4.25" customHeight="1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4.25" customHeight="1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4.25" customHeight="1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4.25" customHeight="1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4.25" customHeight="1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4.25" customHeight="1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4.25" customHeight="1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4.25" customHeight="1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4.25" customHeight="1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4.25" customHeight="1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4.25" customHeight="1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4.25" customHeight="1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4.25" customHeight="1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4.25" customHeight="1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4.25" customHeight="1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4.25" customHeight="1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4.25" customHeight="1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4.25" customHeight="1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4.25" customHeight="1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4.25" customHeight="1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4.25" customHeight="1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4.25" customHeight="1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4.25" customHeight="1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4.25" customHeight="1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4.25" customHeight="1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4.25" customHeight="1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4.25" customHeight="1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4.25" customHeight="1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4.25" customHeight="1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4.25" customHeight="1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4.25" customHeight="1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4.25" customHeight="1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4.25" customHeight="1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4.25" customHeight="1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4.25" customHeight="1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4.25" customHeight="1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4.25" customHeight="1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4.25" customHeight="1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4.25" customHeight="1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4.25" customHeight="1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4.25" customHeight="1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4.25" customHeight="1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4.25" customHeight="1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4.25" customHeight="1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4.25" customHeight="1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4.25" customHeight="1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4.25" customHeight="1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4.25" customHeight="1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4.25" customHeight="1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4.25" customHeight="1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4.25" customHeight="1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4.25" customHeight="1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4.25" customHeight="1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4.25" customHeight="1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4.25" customHeight="1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4.25" customHeight="1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4.25" customHeight="1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4.25" customHeight="1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4.25" customHeight="1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4.25" customHeight="1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4.25" customHeight="1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4.25" customHeight="1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4.25" customHeight="1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4.25" customHeight="1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4.25" customHeight="1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4.25" customHeight="1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4.25" customHeight="1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4.25" customHeight="1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4.25" customHeight="1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4.25" customHeight="1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4.25" customHeight="1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4.25" customHeight="1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4.25" customHeight="1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4.25" customHeight="1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4.25" customHeight="1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4.25" customHeight="1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4.25" customHeight="1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4.25" customHeight="1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4.25" customHeight="1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4.25" customHeight="1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4.25" customHeight="1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4.25" customHeight="1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4.25" customHeight="1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4.25" customHeight="1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4.25" customHeight="1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4.25" customHeight="1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4.25" customHeight="1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4.25" customHeight="1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4.25" customHeight="1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4.25" customHeight="1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4.25" customHeight="1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4.25" customHeight="1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4.25" customHeight="1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4.25" customHeight="1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4.25" customHeight="1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4.25" customHeight="1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4.25" customHeight="1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4.25" customHeight="1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4.25" customHeight="1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4.25" customHeight="1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4.25" customHeight="1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4.25" customHeight="1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4.25" customHeight="1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4.25" customHeight="1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4.25" customHeight="1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4.25" customHeight="1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4.25" customHeight="1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4.25" customHeight="1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4.25" customHeight="1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4.25" customHeight="1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4.25" customHeight="1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4.25" customHeight="1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4.25" customHeight="1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4.25" customHeight="1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4.25" customHeight="1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4.25" customHeight="1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4.25" customHeight="1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4.25" customHeight="1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4.25" customHeight="1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4.25" customHeight="1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4.25" customHeight="1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4.25" customHeight="1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4.25" customHeight="1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4.25" customHeight="1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4.25" customHeight="1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4.25" customHeight="1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4.25" customHeight="1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4.25" customHeight="1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4.25" customHeight="1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4.25" customHeight="1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4.25" customHeight="1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4.25" customHeight="1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4.25" customHeight="1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4.25" customHeight="1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4.25" customHeight="1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4.25" customHeight="1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4.25" customHeight="1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4.25" customHeight="1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4.25" customHeight="1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4.25" customHeight="1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4.25" customHeight="1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4.25" customHeight="1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4.25" customHeight="1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4.25" customHeight="1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4.25" customHeight="1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4.25" customHeight="1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4.25" customHeight="1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4.25" customHeight="1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4.25" customHeight="1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4.25" customHeight="1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4.25" customHeight="1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4.25" customHeight="1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4.25" customHeight="1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4.25" customHeight="1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4.25" customHeight="1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4.25" customHeight="1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4.25" customHeight="1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4.25" customHeight="1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4.25" customHeight="1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4.25" customHeight="1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4.25" customHeight="1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4.25" customHeight="1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4.25" customHeight="1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4.25" customHeight="1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4.25" customHeight="1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4.25" customHeight="1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4.25" customHeight="1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4.25" customHeight="1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4.25" customHeight="1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4.25" customHeight="1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4.25" customHeight="1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4.25" customHeight="1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4.25" customHeight="1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4.25" customHeight="1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4.25" customHeight="1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4.25" customHeight="1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4.25" customHeight="1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4.25" customHeight="1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4.25" customHeight="1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4.25" customHeight="1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4.25" customHeight="1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4.25" customHeight="1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4.25" customHeight="1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4.25" customHeight="1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4.25" customHeight="1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4.25" customHeight="1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4.25" customHeight="1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4.25" customHeight="1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4.25" customHeight="1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4.25" customHeight="1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4.25" customHeight="1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4.25" customHeight="1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4.25" customHeight="1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4.25" customHeight="1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4.25" customHeight="1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4.25" customHeight="1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4.25" customHeight="1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4.25" customHeight="1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4.25" customHeight="1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4.25" customHeight="1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4.25" customHeight="1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4.25" customHeight="1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4.25" customHeight="1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4.25" customHeight="1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4.25" customHeight="1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4.25" customHeight="1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4.25" customHeight="1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4.25" customHeight="1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4.25" customHeight="1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4.25" customHeight="1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4.25" customHeight="1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4.25" customHeight="1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4.25" customHeight="1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4.25" customHeight="1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4.25" customHeight="1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4.25" customHeight="1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4.25" customHeight="1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4.25" customHeight="1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4.25" customHeight="1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4.25" customHeight="1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4.25" customHeight="1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4.25" customHeight="1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4.25" customHeight="1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4.25" customHeight="1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4.25" customHeight="1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4.25" customHeight="1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4.25" customHeight="1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4.25" customHeight="1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4.25" customHeight="1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4.25" customHeight="1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4.25" customHeight="1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4.25" customHeight="1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4.25" customHeight="1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4.25" customHeight="1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4.25" customHeight="1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4.25" customHeight="1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4.25" customHeight="1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4.25" customHeight="1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4.25" customHeight="1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4.25" customHeight="1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4.25" customHeight="1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4.25" customHeight="1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4.25" customHeight="1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4.25" customHeight="1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4.25" customHeight="1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4.25" customHeight="1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4.25" customHeight="1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4.25" customHeight="1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4.25" customHeight="1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4.25" customHeight="1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4.25" customHeight="1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4.25" customHeight="1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4.25" customHeight="1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4.25" customHeight="1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4.25" customHeight="1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4.25" customHeight="1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4.25" customHeight="1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4.25" customHeight="1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4.25" customHeight="1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4.25" customHeight="1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4.25" customHeight="1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4.25" customHeight="1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4.25" customHeight="1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4.25" customHeight="1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4.25" customHeight="1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4.25" customHeight="1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4.25" customHeight="1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4.25" customHeight="1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4.25" customHeight="1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4.25" customHeight="1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4.25" customHeight="1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4.25" customHeight="1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4.25" customHeight="1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4.25" customHeight="1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4.25" customHeight="1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4.25" customHeight="1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4.25" customHeight="1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4.25" customHeight="1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4.25" customHeight="1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4.25" customHeight="1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4.25" customHeight="1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4.25" customHeight="1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4.25" customHeight="1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4.25" customHeight="1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4.25" customHeight="1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4.25" customHeight="1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4.25" customHeight="1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4.25" customHeight="1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4.25" customHeight="1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4.25" customHeight="1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4.25" customHeight="1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4.25" customHeight="1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4.25" customHeight="1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4.25" customHeight="1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4.25" customHeight="1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4.25" customHeight="1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4.25" customHeight="1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4.25" customHeight="1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4.25" customHeight="1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4.25" customHeight="1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4.25" customHeight="1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4.25" customHeight="1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4.25" customHeight="1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4.25" customHeight="1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4.25" customHeight="1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4.25" customHeight="1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4.25" customHeight="1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4.25" customHeight="1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4.25" customHeight="1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4.25" customHeight="1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4.25" customHeight="1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4.25" customHeight="1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4.25" customHeight="1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4.25" customHeight="1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4.25" customHeight="1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4.25" customHeight="1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4.25" customHeight="1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4.25" customHeight="1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4.25" customHeight="1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4.25" customHeight="1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4.25" customHeight="1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4.25" customHeight="1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4.25" customHeight="1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4.25" customHeight="1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4.25" customHeight="1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4.25" customHeight="1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4.25" customHeight="1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4.25" customHeight="1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4.25" customHeight="1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4.25" customHeight="1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4.25" customHeight="1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4.25" customHeight="1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4.25" customHeight="1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4.25" customHeight="1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4.25" customHeight="1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4.25" customHeight="1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4.25" customHeight="1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4.25" customHeight="1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4.25" customHeight="1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4.25" customHeight="1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4.25" customHeight="1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4.25" customHeight="1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4.25" customHeight="1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4.25" customHeight="1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4.25" customHeight="1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4.25" customHeight="1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4.25" customHeight="1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4.25" customHeight="1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4.25" customHeight="1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4.25" customHeight="1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4.25" customHeight="1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4.25" customHeight="1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4.25" customHeight="1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4.25" customHeight="1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4.25" customHeight="1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4.25" customHeight="1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4.25" customHeight="1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4.25" customHeight="1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4.25" customHeight="1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4.25" customHeight="1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4.25" customHeight="1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4.25" customHeight="1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4.25" customHeight="1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4.25" customHeight="1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4.25" customHeight="1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4.25" customHeight="1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4.25" customHeight="1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4.25" customHeight="1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4.25" customHeight="1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4.25" customHeight="1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4.25" customHeight="1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4.25" customHeight="1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4.25" customHeight="1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4.25" customHeight="1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4.25" customHeight="1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4.25" customHeight="1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4.25" customHeight="1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4.25" customHeight="1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4.25" customHeight="1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4.25" customHeight="1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4.25" customHeight="1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4.25" customHeight="1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4.25" customHeight="1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4.25" customHeight="1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4.25" customHeight="1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4.25" customHeight="1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4.25" customHeight="1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4.25" customHeight="1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4.25" customHeight="1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4.25" customHeight="1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4.25" customHeight="1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4.25" customHeight="1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4.25" customHeight="1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4.25" customHeight="1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4.25" customHeight="1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4.25" customHeight="1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4.25" customHeight="1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4.25" customHeight="1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4.25" customHeight="1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4.25" customHeight="1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4.25" customHeight="1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4.25" customHeight="1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4.25" customHeight="1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4.25" customHeight="1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4.25" customHeight="1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4.25" customHeight="1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4.25" customHeight="1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4.25" customHeight="1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4.25" customHeight="1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4.25" customHeight="1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4.25" customHeight="1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4.25" customHeight="1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4.25" customHeight="1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4.25" customHeight="1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4.25" customHeight="1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4.25" customHeight="1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4.25" customHeight="1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4.25" customHeight="1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4.25" customHeight="1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4.25" customHeight="1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4.25" customHeight="1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4.25" customHeight="1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4.25" customHeight="1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4.25" customHeight="1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4.25" customHeight="1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4.25" customHeight="1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4.25" customHeight="1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4.25" customHeight="1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4.25" customHeight="1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4.25" customHeight="1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4.25" customHeight="1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4.25" customHeight="1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4.25" customHeight="1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4.25" customHeight="1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4.25" customHeight="1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4.25" customHeight="1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4.25" customHeight="1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4.25" customHeight="1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4.25" customHeight="1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4.25" customHeight="1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4.25" customHeight="1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4.25" customHeight="1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4.25" customHeight="1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4.25" customHeight="1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4.25" customHeight="1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4.25" customHeight="1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4.25" customHeight="1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4.25" customHeight="1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4.25" customHeight="1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4.25" customHeight="1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4.25" customHeight="1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4.25" customHeight="1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4.25" customHeight="1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4.25" customHeight="1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4.25" customHeight="1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4.25" customHeight="1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4.25" customHeight="1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4.25" customHeight="1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4.25" customHeight="1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4.25" customHeight="1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4.25" customHeight="1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4.25" customHeight="1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4.25" customHeight="1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4.25" customHeight="1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4.25" customHeight="1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4.25" customHeight="1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4.25" customHeight="1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4.25" customHeight="1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4.25" customHeight="1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4.25" customHeight="1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4.25" customHeight="1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4.25" customHeight="1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4.25" customHeight="1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4.25" customHeight="1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4.25" customHeight="1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4.25" customHeight="1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4.25" customHeight="1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4.25" customHeight="1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4.25" customHeight="1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4.25" customHeight="1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4.25" customHeight="1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4.25" customHeight="1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4.25" customHeight="1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4.25" customHeight="1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4.25" customHeight="1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4.25" customHeight="1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4.25" customHeight="1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4.25" customHeight="1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4.25" customHeight="1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4.25" customHeight="1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4.25" customHeight="1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4.25" customHeight="1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4.25" customHeight="1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4.25" customHeight="1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4.25" customHeight="1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4.25" customHeight="1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4.25" customHeight="1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4.25" customHeight="1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4.25" customHeight="1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4.25" customHeight="1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4.25" customHeight="1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4.25" customHeight="1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4.25" customHeight="1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4.25" customHeight="1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4.25" customHeight="1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4.25" customHeight="1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4.25" customHeight="1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4.25" customHeight="1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4.25" customHeight="1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4.25" customHeight="1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4.25" customHeight="1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4.25" customHeight="1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4.25" customHeight="1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4.25" customHeight="1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4.25" customHeight="1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4.25" customHeight="1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4.25" customHeight="1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4.25" customHeight="1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4.25" customHeight="1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4.25" customHeight="1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4.25" customHeight="1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4.25" customHeight="1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4.25" customHeight="1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4.25" customHeight="1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4.25" customHeight="1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4.25" customHeight="1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4.25" customHeight="1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4.25" customHeight="1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4.25" customHeight="1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4.25" customHeight="1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4.25" customHeight="1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4.25" customHeight="1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4.25" customHeight="1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4.25" customHeight="1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4.25" customHeight="1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4.25" customHeight="1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4.25" customHeight="1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4.25" customHeight="1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4.25" customHeight="1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4.25" customHeight="1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4.25" customHeight="1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4.25" customHeight="1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4.25" customHeight="1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4.25" customHeight="1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4.25" customHeight="1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4.25" customHeight="1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4.25" customHeight="1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4.25" customHeight="1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4.25" customHeight="1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4.25" customHeight="1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4.25" customHeight="1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4.25" customHeight="1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4.25" customHeight="1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4.25" customHeight="1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4.25" customHeight="1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4.25" customHeight="1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4.25" customHeight="1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4.25" customHeight="1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4.25" customHeight="1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4.25" customHeight="1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4.25" customHeight="1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4.25" customHeight="1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4.25" customHeight="1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4.25" customHeight="1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4.25" customHeight="1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4.25" customHeight="1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4.25" customHeight="1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4.25" customHeight="1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4.25" customHeight="1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4.25" customHeight="1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4.25" customHeight="1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4.25" customHeight="1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4.25" customHeight="1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4.25" customHeight="1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4.25" customHeight="1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4.25" customHeight="1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4.25" customHeight="1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4.25" customHeight="1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4.25" customHeight="1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4.25" customHeight="1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4.25" customHeight="1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4.25" customHeight="1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4.25" customHeight="1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4.25" customHeight="1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4.25" customHeight="1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4.25" customHeight="1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4.25" customHeight="1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4.25" customHeight="1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4.25" customHeight="1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4.25" customHeight="1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4.25" customHeight="1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4.25" customHeight="1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4.25" customHeight="1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4.25" customHeight="1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4.25" customHeight="1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4.25" customHeight="1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4.25" customHeight="1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4.25" customHeight="1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4.25" customHeight="1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4.25" customHeight="1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4.25" customHeight="1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4.25" customHeight="1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4.25" customHeight="1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4.25" customHeight="1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4.25" customHeight="1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4.25" customHeight="1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4.25" customHeight="1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4.25" customHeight="1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4.25" customHeight="1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4.25" customHeight="1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4.25" customHeight="1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4.25" customHeight="1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4.25" customHeight="1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4.25" customHeight="1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4.25" customHeight="1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4.25" customHeight="1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4.25" customHeight="1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4.25" customHeight="1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4.25" customHeight="1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4.25" customHeight="1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4.25" customHeight="1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4.25" customHeight="1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4.25" customHeight="1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4.25" customHeight="1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4.25" customHeight="1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4.25" customHeight="1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4.25" customHeight="1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4.25" customHeight="1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4.25" customHeight="1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4.25" customHeight="1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4.25" customHeight="1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4.25" customHeight="1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4.25" customHeight="1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4.25" customHeight="1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4.25" customHeight="1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4.25" customHeight="1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4.25" customHeight="1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4.25" customHeight="1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4.25" customHeight="1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4.25" customHeight="1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4.25" customHeight="1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4.25" customHeight="1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4.25" customHeight="1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4.25" customHeight="1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4.25" customHeight="1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4.25" customHeight="1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4.25" customHeight="1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4.25" customHeight="1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4.25" customHeight="1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4.25" customHeight="1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4.25" customHeight="1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4.25" customHeight="1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4.25" customHeight="1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4.25" customHeight="1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4.25" customHeight="1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4.25" customHeight="1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4.25" customHeight="1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4.25" customHeight="1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4.25" customHeight="1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4.25" customHeight="1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4.25" customHeight="1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4.25" customHeight="1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4.25" customHeight="1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4.25" customHeight="1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4.25" customHeight="1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4.25" customHeight="1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4.25" customHeight="1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4.25" customHeight="1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4.25" customHeight="1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4.25" customHeight="1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4.25" customHeight="1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4.25" customHeight="1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4.25" customHeight="1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4.25" customHeight="1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4.25" customHeight="1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4.25" customHeight="1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4.25" customHeight="1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4.25" customHeight="1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4.25" customHeight="1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4.25" customHeight="1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4.25" customHeight="1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4.25" customHeight="1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4.25" customHeight="1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4.25" customHeight="1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4.25" customHeight="1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4.25" customHeight="1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4.25" customHeight="1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4.25" customHeight="1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4.25" customHeight="1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4.25" customHeight="1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4.25" customHeight="1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4.25" customHeight="1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4.25" customHeight="1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4.25" customHeight="1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4.25" customHeight="1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4.25" customHeight="1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4.25" customHeight="1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4.25" customHeight="1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4.25" customHeight="1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4.25" customHeight="1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4.25" customHeight="1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4.25" customHeight="1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4.25" customHeight="1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4.25" customHeight="1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4.25" customHeight="1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4.25" customHeight="1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4.25" customHeight="1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4.25" customHeight="1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4.25" customHeight="1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4.25" customHeight="1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4.25" customHeight="1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4.25" customHeight="1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4.25" customHeight="1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4.25" customHeight="1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4.25" customHeight="1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4.25" customHeight="1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4.25" customHeight="1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4.25" customHeight="1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4.25" customHeight="1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4.25" customHeight="1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4.25" customHeight="1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4.25" customHeight="1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4.25" customHeight="1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4.25" customHeight="1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4.25" customHeight="1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4.25" customHeight="1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4.25" customHeight="1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4.25" customHeight="1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4.25" customHeight="1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4.25" customHeight="1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4.25" customHeight="1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4.25" customHeight="1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4.25" customHeight="1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4.25" customHeight="1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4.25" customHeight="1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4.25" customHeight="1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4.25" customHeight="1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4.25" customHeight="1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4.25" customHeight="1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4.25" customHeight="1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4.25" customHeight="1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4.25" customHeight="1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4.25" customHeight="1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4.25" customHeight="1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4.25" customHeight="1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4.25" customHeight="1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4.25" customHeight="1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4.25" customHeight="1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4.25" customHeight="1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4.25" customHeight="1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4.25" customHeight="1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4.25" customHeight="1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4.25" customHeight="1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4.25" customHeight="1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4.25" customHeight="1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4.25" customHeight="1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4.25" customHeight="1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4.25" customHeight="1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4.25" customHeight="1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4.25" customHeight="1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4.25" customHeight="1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4.25" customHeight="1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4.25" customHeight="1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4.25" customHeight="1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4.25" customHeight="1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4.25" customHeight="1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4.25" customHeight="1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4.25" customHeight="1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4.25" customHeight="1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4.25" customHeight="1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4.25" customHeight="1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4.25" customHeight="1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4.25" customHeight="1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4.25" customHeight="1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4.25" customHeight="1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4.25" customHeight="1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4.25" customHeight="1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4.25" customHeight="1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4.25" customHeight="1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4.25" customHeight="1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4.25" customHeight="1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4.25" customHeight="1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4.25" customHeight="1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4.25" customHeight="1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4.25" customHeight="1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4.25" customHeight="1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4.25" customHeight="1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4.25" customHeight="1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4.25" customHeight="1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4.25" customHeight="1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4.25" customHeight="1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4.25" customHeight="1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4.25" customHeight="1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4.25" customHeight="1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4.25" customHeight="1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4.25" customHeight="1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4.25" customHeight="1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4.25" customHeight="1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4.25" customHeight="1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4.25" customHeight="1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4.25" customHeight="1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4.25" customHeight="1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4.25" customHeight="1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4.25" customHeight="1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4.25" customHeight="1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4.25" customHeight="1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4.25" customHeight="1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4.25" customHeight="1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4.25" customHeight="1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4.25" customHeight="1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4.25" customHeight="1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4.25" customHeight="1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4.25" customHeight="1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4.25" customHeight="1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4.25" customHeight="1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4.25" customHeight="1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4.25" customHeight="1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4.25" customHeight="1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4.25" customHeight="1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4.25" customHeight="1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4.25" customHeight="1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4.25" customHeight="1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4.25" customHeight="1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4.25" customHeight="1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4.25" customHeight="1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4.25" customHeight="1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4.25" customHeight="1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4.25" customHeight="1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4.25" customHeight="1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4.25" customHeight="1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4.25" customHeight="1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ht="14.25" customHeight="1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ht="14.25" customHeight="1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ht="14.25" customHeight="1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ht="14.25" customHeight="1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ht="14.25" customHeight="1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ht="14.25" customHeight="1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ht="14.25" customHeight="1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ht="14.25" customHeight="1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ht="14.25" customHeight="1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ht="14.25" customHeight="1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ht="14.25" customHeight="1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ht="14.25" customHeight="1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ht="14.25" customHeight="1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4">
    <mergeCell ref="E2:F2"/>
    <mergeCell ref="G2:H2"/>
    <mergeCell ref="B12:I12"/>
    <mergeCell ref="B13:I13"/>
  </mergeCell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2019-04-09T11:58:00Z</dcterms:created>
  <dc:creator>MAKDOUD Sabrina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0x010100A9D8BF35411EFA4DA49C9156C6B638DC</vt:lpwstr>
  </property>
  <property fmtid="{D5CDD505-2E9C-101B-9397-08002B2CF9AE}" pid="3" name="TaxKeyword">
    <vt:lpwstr/>
  </property>
  <property fmtid="{D5CDD505-2E9C-101B-9397-08002B2CF9AE}" pid="4" name="WSDocumentType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